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Z:\KLIENCI_KSIEGI\FH DOM SA\SPRAWOZDANIA FINANSOWE\SF2023\Pakiet\"/>
    </mc:Choice>
  </mc:AlternateContent>
  <bookViews>
    <workbookView xWindow="0" yWindow="0" windowWidth="0" windowHeight="0" activeTab="6"/>
  </bookViews>
  <sheets>
    <sheet name="Nagłówek" sheetId="2" r:id="rId1"/>
    <sheet name="Wprowadzenie" sheetId="3" r:id="rId2"/>
    <sheet name="Bilans" sheetId="4" r:id="rId3"/>
    <sheet name="RZiS" sheetId="5" r:id="rId4"/>
    <sheet name="Zmiany w kapitale własnym" sheetId="6" r:id="rId5"/>
    <sheet name="Rachunek przepływów pieniężnych" sheetId="7" r:id="rId6"/>
    <sheet name="Dodatkowe inf." sheetId="8" r:id="rId7"/>
  </sheets>
  <definedNames>
    <definedName name="_xlnm.Print_Area" localSheetId="0">Nagłówek!$B$2:$C$9</definedName>
    <definedName name="_xlnm.Print_Area" localSheetId="1">Wprowadzenie!$B$2:$C$39</definedName>
    <definedName name="_xlnm.Print_Area" localSheetId="2">Bilans!$B$2:$E$152</definedName>
    <definedName name="_xlnm.Print_Area" localSheetId="3">RZiS!$B$2:$E$60</definedName>
    <definedName name="_xlnm.Print_Area" localSheetId="4">'Zmiany w kapitale własnym'!$B$2:$E$59</definedName>
    <definedName name="_xlnm.Print_Area" localSheetId="5">'Rachunek przepływów pieniężnych'!$B$2:$E$62</definedName>
    <definedName name="_xlnm.Print_Area" localSheetId="6">'Dodatkowe inf.'!$B$2:$H$36,'Dodatkowe inf.'!$B$38:$H$38</definedName>
  </definedNames>
  <calcPr calcMode="manual" calcOnSave="0"/>
</workbook>
</file>

<file path=xl/calcChain.xml><?xml version="1.0" encoding="utf-8"?>
<calcChain xmlns="http://schemas.openxmlformats.org/spreadsheetml/2006/main">
  <c i="7" l="1" r="C56"/>
  <c r="C5"/>
  <c r="C16"/>
  <c i="6" r="C58"/>
  <c i="5" r="C12"/>
  <c r="C27"/>
  <c i="8" r="F34"/>
  <c r="C34"/>
  <c r="F33"/>
  <c r="C33"/>
  <c r="H27"/>
  <c r="F27"/>
  <c r="E27"/>
  <c r="C27"/>
  <c r="H24"/>
  <c r="F24"/>
  <c r="E24"/>
  <c r="C24"/>
  <c r="H15"/>
  <c r="F15"/>
  <c r="E15"/>
  <c r="C15"/>
  <c r="H13"/>
  <c r="F13"/>
  <c r="E13"/>
  <c r="C13"/>
  <c r="F11"/>
  <c r="E11"/>
  <c r="C11"/>
  <c r="H6"/>
  <c r="F6"/>
  <c r="F35"/>
  <c r="E6"/>
  <c r="C6"/>
  <c r="C35"/>
  <c i="7" r="E62"/>
  <c r="D62"/>
  <c r="C62"/>
  <c r="E60"/>
  <c r="E59"/>
  <c r="D59"/>
  <c r="C59"/>
  <c r="E58"/>
  <c r="E55"/>
  <c r="D55"/>
  <c r="E54"/>
  <c r="E53"/>
  <c r="E52"/>
  <c r="E51"/>
  <c r="E50"/>
  <c r="D50"/>
  <c r="C50"/>
  <c r="E49"/>
  <c r="D49"/>
  <c r="C49"/>
  <c r="E48"/>
  <c r="D48"/>
  <c r="C48"/>
  <c r="E47"/>
  <c r="D47"/>
  <c r="C47"/>
  <c r="E46"/>
  <c r="D46"/>
  <c r="C46"/>
  <c r="E45"/>
  <c r="E44"/>
  <c r="D44"/>
  <c r="C44"/>
  <c r="E43"/>
  <c r="D43"/>
  <c r="C43"/>
  <c r="E42"/>
  <c r="D42"/>
  <c r="C42"/>
  <c r="E41"/>
  <c r="E56"/>
  <c r="D41"/>
  <c r="D56"/>
  <c r="C41"/>
  <c r="E38"/>
  <c r="D38"/>
  <c r="C38"/>
  <c r="E37"/>
  <c r="D37"/>
  <c r="C37"/>
  <c r="E36"/>
  <c r="D36"/>
  <c r="C36"/>
  <c r="E35"/>
  <c r="D35"/>
  <c r="C35"/>
  <c r="E34"/>
  <c r="D34"/>
  <c r="E33"/>
  <c r="D33"/>
  <c r="C33"/>
  <c r="E32"/>
  <c r="E31"/>
  <c r="E30"/>
  <c r="D30"/>
  <c r="D39"/>
  <c r="C30"/>
  <c r="E29"/>
  <c r="E28"/>
  <c r="D28"/>
  <c r="C28"/>
  <c r="E27"/>
  <c r="E26"/>
  <c r="D26"/>
  <c r="C26"/>
  <c r="E25"/>
  <c r="D25"/>
  <c r="C25"/>
  <c r="E24"/>
  <c r="D24"/>
  <c r="C24"/>
  <c r="E23"/>
  <c r="D23"/>
  <c r="C23"/>
  <c r="E22"/>
  <c r="D22"/>
  <c r="C22"/>
  <c r="E21"/>
  <c r="D21"/>
  <c r="C21"/>
  <c r="E20"/>
  <c r="E19"/>
  <c r="C19"/>
  <c r="E18"/>
  <c r="E39"/>
  <c r="C18"/>
  <c r="C39"/>
  <c r="C57"/>
  <c r="C61"/>
  <c r="C58"/>
  <c r="E15"/>
  <c r="D15"/>
  <c r="C15"/>
  <c r="E14"/>
  <c r="E13"/>
  <c r="E12"/>
  <c r="E11"/>
  <c r="D11"/>
  <c r="C11"/>
  <c r="E10"/>
  <c r="E9"/>
  <c r="E8"/>
  <c r="E7"/>
  <c r="D7"/>
  <c r="C7"/>
  <c r="E6"/>
  <c r="E5"/>
  <c r="D5"/>
  <c r="D16"/>
  <c r="D57"/>
  <c r="D61"/>
  <c r="D58"/>
  <c r="E4"/>
  <c r="E16"/>
  <c r="E57"/>
  <c r="E61"/>
  <c i="6" r="E59"/>
  <c r="D59"/>
  <c r="C59"/>
  <c r="E57"/>
  <c r="D57"/>
  <c r="C57"/>
  <c r="E56"/>
  <c r="E55"/>
  <c r="D55"/>
  <c r="C55"/>
  <c r="E54"/>
  <c r="D54"/>
  <c r="C54"/>
  <c r="E50"/>
  <c r="C50"/>
  <c r="E49"/>
  <c r="D49"/>
  <c r="E48"/>
  <c r="D48"/>
  <c r="C48"/>
  <c r="E46"/>
  <c r="D46"/>
  <c r="C46"/>
  <c r="E45"/>
  <c r="D45"/>
  <c r="D47"/>
  <c r="D52"/>
  <c r="C45"/>
  <c r="C47"/>
  <c r="E44"/>
  <c r="E47"/>
  <c r="E52"/>
  <c r="E42"/>
  <c r="D42"/>
  <c r="C42"/>
  <c r="E41"/>
  <c r="D41"/>
  <c r="C41"/>
  <c r="E40"/>
  <c r="D40"/>
  <c r="C40"/>
  <c r="E38"/>
  <c r="D38"/>
  <c r="C38"/>
  <c r="E37"/>
  <c r="D37"/>
  <c r="D39"/>
  <c r="D43"/>
  <c r="D53"/>
  <c r="C37"/>
  <c r="C39"/>
  <c r="C43"/>
  <c r="C53"/>
  <c r="E36"/>
  <c r="E39"/>
  <c r="E43"/>
  <c r="E53"/>
  <c r="E35"/>
  <c r="E33"/>
  <c r="D33"/>
  <c r="C33"/>
  <c r="E32"/>
  <c r="D32"/>
  <c r="C32"/>
  <c r="E31"/>
  <c r="D31"/>
  <c r="C31"/>
  <c r="E30"/>
  <c r="E34"/>
  <c r="D30"/>
  <c r="D34"/>
  <c r="C30"/>
  <c r="C34"/>
  <c r="E28"/>
  <c r="D28"/>
  <c r="C28"/>
  <c r="E27"/>
  <c r="D27"/>
  <c r="C27"/>
  <c r="E26"/>
  <c r="D26"/>
  <c r="C26"/>
  <c r="E25"/>
  <c r="D25"/>
  <c r="C25"/>
  <c r="E24"/>
  <c r="E29"/>
  <c r="D24"/>
  <c r="D29"/>
  <c r="C24"/>
  <c r="C29"/>
  <c r="E21"/>
  <c r="D21"/>
  <c r="C21"/>
  <c r="E20"/>
  <c r="D20"/>
  <c r="C20"/>
  <c r="E19"/>
  <c r="D19"/>
  <c r="C19"/>
  <c r="E18"/>
  <c r="D18"/>
  <c r="C18"/>
  <c r="E17"/>
  <c r="D17"/>
  <c r="C17"/>
  <c r="E16"/>
  <c r="D16"/>
  <c r="C16"/>
  <c r="E15"/>
  <c r="D15"/>
  <c r="D23"/>
  <c r="C15"/>
  <c r="C23"/>
  <c r="E14"/>
  <c r="E23"/>
  <c r="E12"/>
  <c r="D12"/>
  <c r="C12"/>
  <c r="E11"/>
  <c r="D11"/>
  <c r="C11"/>
  <c r="E10"/>
  <c r="D10"/>
  <c r="C10"/>
  <c r="E9"/>
  <c r="D9"/>
  <c r="C9"/>
  <c r="E8"/>
  <c r="D8"/>
  <c r="D13"/>
  <c r="D58"/>
  <c r="C8"/>
  <c r="C13"/>
  <c r="E7"/>
  <c r="E13"/>
  <c r="E58"/>
  <c r="E5"/>
  <c r="D5"/>
  <c r="C5"/>
  <c r="E4"/>
  <c r="D4"/>
  <c r="D6"/>
  <c r="C4"/>
  <c r="C6"/>
  <c r="E3"/>
  <c r="E6"/>
  <c i="5" r="D59"/>
  <c r="C59"/>
  <c r="D58"/>
  <c r="C58"/>
  <c r="D56"/>
  <c r="C56"/>
  <c r="D55"/>
  <c r="C55"/>
  <c r="D54"/>
  <c r="C54"/>
  <c r="D53"/>
  <c r="C53"/>
  <c r="D52"/>
  <c r="C52"/>
  <c r="C51"/>
  <c r="E50"/>
  <c r="D50"/>
  <c r="C50"/>
  <c r="D49"/>
  <c r="C49"/>
  <c r="D48"/>
  <c r="C48"/>
  <c r="D47"/>
  <c r="C47"/>
  <c r="D46"/>
  <c r="C46"/>
  <c r="D45"/>
  <c r="C45"/>
  <c r="D44"/>
  <c r="C44"/>
  <c r="D43"/>
  <c r="C43"/>
  <c r="D42"/>
  <c r="C42"/>
  <c r="D41"/>
  <c r="C41"/>
  <c r="D40"/>
  <c r="C40"/>
  <c r="C39"/>
  <c r="E38"/>
  <c r="D38"/>
  <c r="C36"/>
  <c r="D35"/>
  <c r="C35"/>
  <c r="D34"/>
  <c r="C34"/>
  <c r="E33"/>
  <c r="D33"/>
  <c r="C33"/>
  <c r="D32"/>
  <c r="D31"/>
  <c r="C31"/>
  <c r="D30"/>
  <c r="C30"/>
  <c r="C29"/>
  <c r="E28"/>
  <c r="C28"/>
  <c r="C37"/>
  <c r="C57"/>
  <c r="C60"/>
  <c r="D22"/>
  <c r="C22"/>
  <c r="D21"/>
  <c r="C21"/>
  <c r="D20"/>
  <c r="C20"/>
  <c r="D19"/>
  <c r="C19"/>
  <c r="D18"/>
  <c r="D17"/>
  <c r="C17"/>
  <c r="D16"/>
  <c r="C16"/>
  <c r="D15"/>
  <c r="C15"/>
  <c r="C14"/>
  <c r="D13"/>
  <c r="C13"/>
  <c r="E12"/>
  <c r="D12"/>
  <c r="D8"/>
  <c r="C8"/>
  <c r="D7"/>
  <c r="C7"/>
  <c r="D6"/>
  <c r="C6"/>
  <c r="D5"/>
  <c r="C5"/>
  <c r="D4"/>
  <c r="C4"/>
  <c r="E3"/>
  <c r="E27"/>
  <c r="E37"/>
  <c r="E57"/>
  <c r="E60"/>
  <c r="D3"/>
  <c r="D27"/>
  <c r="D37"/>
  <c r="D57"/>
  <c r="D60"/>
  <c i="4" r="D152"/>
  <c r="C152"/>
  <c r="D151"/>
  <c r="C151"/>
  <c r="E150"/>
  <c r="D150"/>
  <c r="C150"/>
  <c r="D149"/>
  <c r="C149"/>
  <c r="E148"/>
  <c r="D148"/>
  <c r="C148"/>
  <c r="D147"/>
  <c r="C147"/>
  <c r="D145"/>
  <c r="C145"/>
  <c r="D144"/>
  <c r="C144"/>
  <c r="D143"/>
  <c r="C143"/>
  <c r="D142"/>
  <c r="C142"/>
  <c r="D141"/>
  <c r="C141"/>
  <c r="D140"/>
  <c r="C140"/>
  <c r="D139"/>
  <c r="C139"/>
  <c r="E138"/>
  <c r="D138"/>
  <c r="C138"/>
  <c r="C137"/>
  <c r="D136"/>
  <c r="C136"/>
  <c r="D135"/>
  <c r="C135"/>
  <c r="E134"/>
  <c r="D133"/>
  <c r="C133"/>
  <c r="D132"/>
  <c r="C132"/>
  <c r="D131"/>
  <c r="C131"/>
  <c r="E130"/>
  <c r="D130"/>
  <c r="C130"/>
  <c r="E129"/>
  <c r="D129"/>
  <c r="C129"/>
  <c r="C128"/>
  <c r="D127"/>
  <c r="C127"/>
  <c r="D126"/>
  <c r="C126"/>
  <c r="E125"/>
  <c r="D125"/>
  <c r="C125"/>
  <c r="E124"/>
  <c r="D124"/>
  <c r="C124"/>
  <c r="E123"/>
  <c r="D123"/>
  <c r="C123"/>
  <c r="D121"/>
  <c r="C121"/>
  <c r="D120"/>
  <c r="C120"/>
  <c r="D119"/>
  <c r="C119"/>
  <c r="D118"/>
  <c r="C118"/>
  <c r="D117"/>
  <c r="C117"/>
  <c r="E116"/>
  <c r="C116"/>
  <c r="D115"/>
  <c r="C115"/>
  <c r="D114"/>
  <c r="C114"/>
  <c r="E113"/>
  <c r="D113"/>
  <c r="C113"/>
  <c r="D112"/>
  <c r="C112"/>
  <c r="D111"/>
  <c r="C111"/>
  <c r="E110"/>
  <c r="D110"/>
  <c r="C110"/>
  <c r="D109"/>
  <c r="C109"/>
  <c r="D108"/>
  <c r="C108"/>
  <c r="E107"/>
  <c r="D107"/>
  <c r="C107"/>
  <c r="D106"/>
  <c r="C106"/>
  <c r="E105"/>
  <c r="D105"/>
  <c r="E104"/>
  <c r="D104"/>
  <c r="C104"/>
  <c r="D103"/>
  <c r="C103"/>
  <c r="D102"/>
  <c r="C102"/>
  <c r="D101"/>
  <c r="C101"/>
  <c r="D100"/>
  <c r="C100"/>
  <c r="D99"/>
  <c r="C99"/>
  <c r="D98"/>
  <c r="C98"/>
  <c r="D97"/>
  <c r="C97"/>
  <c r="D96"/>
  <c r="C96"/>
  <c r="D95"/>
  <c r="C95"/>
  <c r="D94"/>
  <c r="C94"/>
  <c r="D93"/>
  <c r="C93"/>
  <c r="E92"/>
  <c r="E91"/>
  <c r="D91"/>
  <c r="C91"/>
  <c r="D90"/>
  <c r="C90"/>
  <c r="D89"/>
  <c r="C89"/>
  <c r="D88"/>
  <c r="C88"/>
  <c r="D87"/>
  <c r="C87"/>
  <c r="D86"/>
  <c r="C86"/>
  <c r="D85"/>
  <c r="C85"/>
  <c r="D84"/>
  <c r="C84"/>
  <c r="E83"/>
  <c r="D83"/>
  <c r="C83"/>
  <c r="D82"/>
  <c r="C82"/>
  <c r="C81"/>
  <c r="D80"/>
  <c r="C80"/>
  <c r="D79"/>
  <c r="C79"/>
  <c r="E78"/>
  <c r="D78"/>
  <c r="C78"/>
  <c r="D77"/>
  <c r="C77"/>
  <c r="D76"/>
  <c r="C76"/>
  <c r="D75"/>
  <c r="C75"/>
  <c r="D74"/>
  <c r="C74"/>
  <c r="E73"/>
  <c r="D73"/>
  <c r="C73"/>
  <c r="E72"/>
  <c r="C72"/>
  <c r="E71"/>
  <c r="D71"/>
  <c r="C71"/>
  <c r="D70"/>
  <c r="C70"/>
  <c r="D68"/>
  <c r="C68"/>
  <c r="D67"/>
  <c r="C67"/>
  <c r="D66"/>
  <c r="C66"/>
  <c r="E65"/>
  <c r="D65"/>
  <c r="C65"/>
  <c r="E64"/>
  <c r="D64"/>
  <c r="C64"/>
  <c r="D63"/>
  <c r="C63"/>
  <c r="D62"/>
  <c r="C62"/>
  <c r="D61"/>
  <c r="C61"/>
  <c r="E60"/>
  <c r="D60"/>
  <c r="C60"/>
  <c r="E59"/>
  <c r="D59"/>
  <c r="C59"/>
  <c r="D58"/>
  <c r="C58"/>
  <c r="D57"/>
  <c r="C57"/>
  <c r="D56"/>
  <c r="C56"/>
  <c r="E55"/>
  <c r="D55"/>
  <c r="C55"/>
  <c r="E54"/>
  <c r="D54"/>
  <c r="C54"/>
  <c r="E53"/>
  <c r="D53"/>
  <c r="C53"/>
  <c r="D52"/>
  <c r="D51"/>
  <c r="C51"/>
  <c r="D50"/>
  <c r="C50"/>
  <c r="D49"/>
  <c r="C49"/>
  <c r="D48"/>
  <c r="C48"/>
  <c r="E47"/>
  <c r="D47"/>
  <c r="C47"/>
  <c r="E46"/>
  <c r="D46"/>
  <c r="D45"/>
  <c r="C45"/>
  <c r="D44"/>
  <c r="C44"/>
  <c r="E43"/>
  <c r="D43"/>
  <c r="C43"/>
  <c r="D42"/>
  <c r="C42"/>
  <c r="D41"/>
  <c r="C41"/>
  <c r="D40"/>
  <c r="C40"/>
  <c r="D39"/>
  <c r="C39"/>
  <c r="D38"/>
  <c r="E37"/>
  <c r="D37"/>
  <c r="C37"/>
  <c r="D36"/>
  <c r="C36"/>
  <c r="D35"/>
  <c r="C35"/>
  <c r="D34"/>
  <c r="C34"/>
  <c r="D33"/>
  <c r="C33"/>
  <c r="E32"/>
  <c r="D32"/>
  <c r="C32"/>
  <c r="D31"/>
  <c r="C31"/>
  <c r="D30"/>
  <c r="C30"/>
  <c r="D29"/>
  <c r="C29"/>
  <c r="D28"/>
  <c r="E27"/>
  <c r="D27"/>
  <c r="C27"/>
  <c r="E26"/>
  <c r="D26"/>
  <c r="C26"/>
  <c r="D25"/>
  <c r="C25"/>
  <c r="D24"/>
  <c r="C24"/>
  <c r="E23"/>
  <c r="D23"/>
  <c r="D22"/>
  <c r="C22"/>
  <c r="D21"/>
  <c r="C21"/>
  <c r="D20"/>
  <c r="C20"/>
  <c r="E19"/>
  <c r="D19"/>
  <c r="C19"/>
  <c r="D17"/>
  <c r="C17"/>
  <c r="D16"/>
  <c r="C16"/>
  <c r="D15"/>
  <c r="C15"/>
  <c r="D14"/>
  <c r="C14"/>
  <c r="D13"/>
  <c r="C13"/>
  <c r="D12"/>
  <c r="C12"/>
  <c r="E11"/>
  <c r="D11"/>
  <c r="C11"/>
  <c r="E10"/>
  <c r="D10"/>
  <c r="C10"/>
  <c r="C8"/>
  <c r="D7"/>
  <c r="C7"/>
  <c r="D6"/>
  <c r="C6"/>
  <c r="E5"/>
  <c r="D5"/>
  <c r="C5"/>
  <c r="E4"/>
  <c r="D4"/>
  <c r="C4"/>
  <c r="E3"/>
  <c r="D3"/>
  <c r="C3"/>
  <c i="3" r="C25"/>
  <c r="C24"/>
  <c r="C21"/>
  <c r="C20"/>
  <c r="C19"/>
  <c r="C18"/>
  <c r="C17"/>
  <c r="C16"/>
  <c r="C15"/>
  <c r="C14"/>
  <c r="C10"/>
  <c r="C9"/>
  <c r="C8"/>
  <c r="C7"/>
  <c r="C5"/>
</calcChain>
</file>

<file path=xl/sharedStrings.xml><?xml version="1.0" encoding="utf-8"?>
<sst xmlns="http://schemas.openxmlformats.org/spreadsheetml/2006/main">
  <si>
    <t>Sprawozdanie finansowe</t>
  </si>
  <si>
    <t>2024_03_18_fhd_sa.xml</t>
  </si>
  <si>
    <t>wersja 1-2</t>
  </si>
  <si>
    <t>Data początkowa okresu, za który sporządzono sprawozdanie</t>
  </si>
  <si>
    <t>2023-01-01</t>
  </si>
  <si>
    <t>Data końcowa okresu, za który sporządzono sprawozdanie</t>
  </si>
  <si>
    <t>2023-12-31</t>
  </si>
  <si>
    <t>Data sporządzenia sprawozdania finansowego</t>
  </si>
  <si>
    <t>2024-03-18</t>
  </si>
  <si>
    <t>KodSprawozdania</t>
  </si>
  <si>
    <t>SprFinJednostkaInnaWTysiacach</t>
  </si>
  <si>
    <t>WariantSprawozdania</t>
  </si>
  <si>
    <t>1</t>
  </si>
  <si>
    <t>Dane jednostki:</t>
  </si>
  <si>
    <t>1. Dane identyfikujące jednostkę</t>
  </si>
  <si>
    <t>1A. Firma, siedziba albo miejsce zamieszkania</t>
  </si>
  <si>
    <t>NazwaFirmy</t>
  </si>
  <si>
    <t>Siedziba</t>
  </si>
  <si>
    <t>Województwo</t>
  </si>
  <si>
    <t>Powiat</t>
  </si>
  <si>
    <t>Gmina</t>
  </si>
  <si>
    <t>Miejscowość</t>
  </si>
  <si>
    <t>1B. Adres</t>
  </si>
  <si>
    <t>Adres</t>
  </si>
  <si>
    <t>Kraj</t>
  </si>
  <si>
    <t>PL</t>
  </si>
  <si>
    <t>Nazwa ulicy</t>
  </si>
  <si>
    <t>Numer budynku</t>
  </si>
  <si>
    <t>Nazwa miejscowości</t>
  </si>
  <si>
    <t>Kod pocztowy</t>
  </si>
  <si>
    <t>Nazwa urzędu pocztowego</t>
  </si>
  <si>
    <t>1C. Podstawowy przedmiot działalności jednostki</t>
  </si>
  <si>
    <t>KodPKD</t>
  </si>
  <si>
    <t>7022Z</t>
  </si>
  <si>
    <t>1D. Identyfikator podatkowy NIP</t>
  </si>
  <si>
    <t>1E. Numer KRS. Pole obowiązkowe dla jednostek wpisanych do Krajowego Rejestru Sądowego.</t>
  </si>
  <si>
    <t>3. Wskazanie okresu objętego sprawozdaniem finansowym</t>
  </si>
  <si>
    <t>DataOd</t>
  </si>
  <si>
    <t>DataDo</t>
  </si>
  <si>
    <t xml:space="preserve">4. Wskazanie, że sprawozdanie finansowe zawiera dane łączne, jeżeli w skład jednostki wchodzą wewnętrzne jednostki organizacyjne sporządzające samodzielne sprawozdania finansowe: true - sprawozdanie finansowe zawiera dane łącznie; false - sprawozdanie nie zawiera danych łącznych </t>
  </si>
  <si>
    <t>false</t>
  </si>
  <si>
    <t>5. Założenie kontynuacji działalnności</t>
  </si>
  <si>
    <t>5A. Wskazanie, czy sprawozdanie finansowe zostało sporządzone przy założeniu kontynuowania działalności gospodarczej przez jednostkę w dającej się przewidzieć przyszłości</t>
  </si>
  <si>
    <t>true</t>
  </si>
  <si>
    <t>5B. Wskazanie, czy nie istnieją okoliczności wskazujące na zagrożenie kontynuowania przez nią działalności: true - Brak okoliczności wskazujących na zagrożenie kontynuowania działalności; false - Wystąpiły okoliczności wskazujące na zagrożenie kontynuowania działalności</t>
  </si>
  <si>
    <t>7. Zasady (polityka) rachunkowości. Omówienie przyjętych zasad (polityki) rachunkowości, w zakresie w jakim ustawa pozostawia jednostce prawo wyboru, w tym:</t>
  </si>
  <si>
    <t>7A. metod wyceny aktywów i pasywów (także amortyzacji),</t>
  </si>
  <si>
    <t xml:space="preserve">Wartości niematerialne i prawne
Wartości niematerialne i prawne ujmuje się w cenach nabycia lub kosztach wytworzenia pomniejszonych o umorzenie. Wartości niematerialne i prawne o wartości przekraczającej 3500,00 PLN są amortyzowane z wykorzystaniem stawek ustalanych na podstawie okresu ich ekonomicznej użyteczności. Wartości niematerialne i prawne o wartości nie przekraczającej 3500,00 PLN zaliczane są w koszty zużycia materiałów w miesiącu przekazania do używania.
Środki trwałe
Wartość początkową środków trwałych ujmuje się w księgach według cen nabycia lub kosztów wytworzenia, pomniejszonych o odpisy amortyzacyjne (umorzeniowe), a także o odpisy z tytułu trwałej utraty ich wartości. 
Cena nabycia i koszt wytworzenia środków trwałych obejmuje ogół ich kosztów poniesionych przez jednostkę za okres budowy, montażu, przystosowania i ulepszenia, do dnia bilansowego lub przyjęcia do używania, w tym również:
-  nie podlegający odliczeniu podatek od towarów i usług oraz podatek akcyzowy,
-  koszt obsługi zobowiązań zaciągniętych w celu ich finansowania i związane z nimi różnice kursowe, pomniejszony o przychody z tego tytułu.
Wartość początkową stanowiącą cenę nabycia lub koszt wytworzenia środka trwałego powiększają koszty jego ulepszenia, polegającego na przebudowie, rozbudowie, modernizacji lub rekonstrukcji, powodującego, że wartość użytkowa tego środka po zakończeniu ulepszenia przewyższa posiadaną przy przyjęciu do używania wartość użytkową.
Środki trwałe o wartości przekraczającej 3500,00 PLN amortyzowane są z wykorzystaniem stawek, które kształtują się następująco:
Inwestycje w obce budynki                                          10 %
Zespoły komputerowe                               30 %
Samochody osobowe       20 %
Inne środki trwałe       20 %
Inwestycje w obce środki trwałe zaliczane do budynków o wartości przekraczającej 3500,00 PLN amortyzowane są z wykorzystaniem stawek ustalanych na podstawie planowanego czasu używania środka trwałego, który obecnie wynosi 10 lat.
Środki trwałe o wartości nie przekraczającej 3500,00 PLN zaliczane są w koszty zużycia materiałów w miesiącu przekazania do używania. Rozpoczęcie amortyzacji następuje nie wcześniej niż po przyjęciu środka trwałego do używania. 
Środki trwałe w budowie są wyceniane w wysokości ogółu kosztów pozostających w bezpośrednim związku z ich nabyciem lub wytworzeniem, w tym kosztów finansowych, pomniejszonych o odpisy z tytułu trwałej utraty wartości. Środki trwałe w budowie nie są amortyzowane do momentu zakończenia ich budowy i oddania do użytkowania.</t>
  </si>
  <si>
    <t xml:space="preserve">Inwestycje
Inwestycje w akcje i udziały w jednostkach podporządkowanych
Akcje i udziały w jednostkach podporządkowanych jednostka ujmuje w księgach w cenie nabycia. Nie rzadziej niż na dzień bilansowy jednostka wycenia wartość udziałów w jednostkach podporządkowanych metodą praw własności. 
Inwestycje w nieruchomości
Inwestycje w nieruchomości wyceniane są – według wartości godziwej uwzględniającej obciążenie nieruchomości prawem dożywocia wg modelu wyceny przyjętego w wycenie rzeczoznawcy z momentu zawarcia umowy dożywocia. 
Nie rzadziej niż na dzień bilansowy, jednostka dokonuje wyceny nieruchomości w wartości godziwej z zastosowaniem zasady ostrożności. Wyceny w księgach Spółki są dokonywane przez Spółkę na podstawie wycen sporządzonych przez profesjonalny podmiot zewnętrzny zajmujący się określaniem wartości nieruchomości. 
Wycena nieruchomości, dla których operaty szacunkowe określające ich wartość zostały sporządzone przez niezależnych rzeczoznawców majątkowych w danym roku obrotowym, nastąpi na podstawie tych operatów.
Leasing
Spółka jest stroną umów leasingowych, na podstawie których przyjmuje do odpłatnego używania lub pobierania pożytków obce środki trwałe przez uzgodniony okres. W przypadku spełnienia co najmniej jednego z warunków określonych w art. 3. ust. 4 Ustawy jednostka środki te zalicza do aktywów trwałych, a drugostronnie jako zobowiązania finansowe. Opłaty leasingowe są dzielone między koszty finansowe i zmniejszenie salda zobowiązania w sposób umożliwiający uzyskanie stałej stopy odsetek od pozostałego do spłaty zobowiązania. Koszty finansowe ujmowane są bezpośrednio w rachunku zysków i strat. 
Środki trwałe używane na podstawie umów leasingu finansowego są amortyzowane przez przewidywany okres użytkowania.
</t>
  </si>
  <si>
    <t xml:space="preserve">Należności i zobowiązania
Należności są wykazywane w kwocie wymaganej zapłaty pomniejszonej o odpisy aktualizujące. 
Wartość należności aktualizuje się uwzględniając stopień prawdopodobieństwa ich zapłaty poprzez dokonanie odpisu aktualizującego, zaliczanego odpowiednio do pozostałych kosztów operacyjnych lub do kosztów finansowych – zależnie od rodzaju należności, której dotyczy odpis aktualizujący. 
Zobowiązania ujmuje się w księgach w kwocie wymagającej zapłaty, przy czym zobowiązania finansowe, których uregulowanie zgodnie z umową następuje drogą wydania aktywów finansowych innych niż środki pieniężne lub wymiany na instrumenty finansowe, według wartości godziwej. 
Wycena zobowiązania finansowego z tytułu renty wobec osoby będącej stroną umowy odwróconej hipoteki na moment pierwszego ujęcia w księgach jest równa przewidywanym do zapłaty zobowiązaniom z tytułu rent i kosztów czynszu w okresie oszacowanym na podstawie okresu życia tej osoby. Szacunku takiego jednostka dokonuje za pomocą tablic „Trwanie życia - miasta” publikowanych przez GUS z dnia zawarcia umowy – po zdyskontowaniu efektywną stopą procentową – wycena na moment nabycia.
Stopa dyskontowa używana przez jednostkę do dyskontowania przepływów pieniężnych związanych z nabyciem nieruchomości odpowiada sumie: 
- stopy procentowej dla 10-letnich obligacji skarbowych EDO dla miesiąca podpisania ostatecznej umowy odwróconej hipoteki,
- ryzyka kredytowego Funduszu.
Wycena zobowiązania finansowego z tytułu renty dla Seniora w kolejnych okresach jest dokonywana w zamortyzowanym koszcie. 
Rewaloryzacja świadczenia jest dokonywana o roczny wskaźnik cen towarów i usług konsumpcyjnych publikowany przez Prezesa GUS za rok poprzedni.
Charakterystyczne dla tego typu zobowiązania jest to, że szacunki będą podlegać zmianom. W szczególności zmiany będą dotyczyć:
- okresu trwania wypłat z tytułu renty,
- wartości rewaloryzacji uzależnionej od wzrostu wskaźnika cen.
W takiej sytuacji zmiana szacunków wpływa na wynik finansowy okresu, w którym to nastąpiło.
Środki pieniężne i ekwiwalenty środków pieniężnych 
Środki pieniężne w banku i w kasie oraz lokaty krótkoterminowe utrzymywane do terminu zapadalności wyceniane są według wartości nominalnej. 
Rozliczenia międzyokresowe
Spółka dokonuje czynnych rozliczeń międzyokresowych kosztów, jeżeli dotyczą one przyszłych okresów sprawozdawczych i kwota świadczenia przekracza 500,00 PLN. Rozliczenia międzyokresowe przychodów obejmują równowartość otrzymanych lub należnych od kontrahentów środków z tytułu świadczeń, których wykonanie nastąpi w następnych okresach sprawozdawczych.
Rezerwy
Rezerwy ujmowane są wówczas, gdy na Spółce ciąży istniejący obowiązek (prawny lub zwyczajowy) wynikający ze zdarzeń przeszłych i gdy jest pewne lub wysoce prawdopodobne, że wypełnienie tego obowiązku spowoduje konieczność wypływu środków, oraz gdy można dokonać wiarygodnego oszacowania kwoty tego zobowiązania. 
Przepływy pieniężne
Spółka sporządza rachunek przepływów pieniężnych metodą pośrednią.
</t>
  </si>
  <si>
    <t>7B. ustalenia wyniku finansowego</t>
  </si>
  <si>
    <t xml:space="preserve">Przychody i koszty
Przychody ze sprzedaży 
Przychody ze sprzedaży usług ujmowane są co do zasady w momencie wykonania usługi. Przychody obejmują należne lub uzyskane kwoty ze sprzedaży, pomniejszone o podatek od towarów i usług (VAT).
Przychody z działalności podstawowej
 Z uwagi na fakt, że działalnością jednostki jest wypłacanie rent dożywotnich w zamian za przeniesienie praw własności do nieruchomości jednostka do przychodów ze sprzedaży zalicza zyski z:
a)  wyceny nieruchomości inwestycyjnych, które powstają w momencie:
- zawarcia umowy, gdy wycena nieruchomości dokonana przez rzeczoznawcę z uwzględnieniem obciążenia dożywotnim prawem do nieruchomości jest większa niż szacowane do zapłaty zobowiązanie z tytułu renty dożywotniej oraz poniesione koszty bezpośrednio związane z zawarciem umowy, 
- wygaśnięcia obciążenia nieruchomości prawem dożywocia – wycena nieruchomości wg wartości dokonanej przez rzeczoznawcę bez obciążenia dożywotnim prawem służebności, 
- zmniejszania się wartości prawa obciążenia, z uwagi na upływ czasu, przez który nieruchomość byłaby obciążona, 
- wzrostu wartości nieruchomości,
b)  wyceny zobowiązań z tytułu rent dożywotnich, które powstają w sytuacji  zmiany szacunków. W szczególności zmiany będą dotyczyć:
- okresu trwania wypłat z tytułu renty,
- wartości rewaloryzacji uzależnionej od wzrostu wskaźnika cen.
c) sprzedaży nieruchomości inwestycyjnych, tj. wynik na sprzedaży – kwota netto należna od nabywcy nieruchomości jest wyższa niż wycena dokonana przez rzeczoznawcę. 
Koszty 
Przychody i koszty są rozpoznawalne według zasady memoriałowej, tj. w okresach, których dotyczą, niezależnie od daty otrzymania lub dokonania płatności.
Z uwagi na fakt, że działalnością jednostki jest wypłacanie rent dożywotnich w zamian za przeniesienie praw własności do nieruchomości. Jednostka do kosztów działalności operacyjnej zalicza:
a) straty z wyceny nieruchomości inwestycyjnych, które powstają w momencie:
- zawarcia umowy, gdy wycena nieruchomości dokonana przez rzeczoznawcę z uwzględnieniem obciążenia dożywotnim prawem do nieruchomości jest niższa niż szacowane do zapłaty zobowiązanie z tytułu renty dożywotniej oraz poniesione koszty bezpośrednio związane z zwarciem umowy, 
-  spadku wartości nieruchomości, 
b) straty z wyceny zobowiązań z tytułu rent dożywotnich, które powstają w sytuacji  zmiany szacunków. W szczególności zmiany będą dotyczyć:
- okresu trwania wypłat z tytułu renty,
- wartości rewaloryzacji uzależnionej od wzrostu wskaźnika cen.
c) straty ze sprzedaży nieruchomości inwestycyjnych, tj. wynik na sprzedaży – kwota netto należna od nabywcy nieruchomości jest niższa niż wycena dokonana przez rzeczoznawcę. 
- koszty obsługi nieruchomości (np. podatki, ubezpieczenie),
- koszty odsetek od zobowiązań z tytułu rent dożywotnich.
Spółka wyniki:
- z wyceny nieruchomości inwestycyjnych,
- z wyceny zobowiązań z tytułu rent dożywotnich,
- ze sprzedaży nieruchomości inwestycyjnych,
prezentuje odrębnie dla każdej z zawartych umów.
Spółka prowadzi ewidencję kosztów w układzie rodzajowym i kalkulacyjnym oraz sporządza porównawczy wariant rachunku zysków i strat.</t>
  </si>
  <si>
    <t>7C. ustalenia sposobu sporządzenia sprawozdania finansowego</t>
  </si>
  <si>
    <t>Sprawozdanie finansowe zostało przygotowane zgodnie z przepisami ustawy z dnia 29.09.1994 r. o rachunkowości (Dz.U. z 2023 r. poz. 120) [„Ustawa”].</t>
  </si>
  <si>
    <t>7D. pozostałe</t>
  </si>
  <si>
    <t xml:space="preserve">Trwająca wojna na Ukrainie i walki zbrojne, które wybuchły w strefie Gazy we wrześniu 2023 roku, miały negatywny wpływ na ogólną sytuację gospodarczą. Szczególnie wybuch wojny na Ukrainie, której skutkiem były m. in. znaczący wzrost inflacji, wzrost poziomu stóp procentowych i gwałtowne wahania kursu złotego, wpłynęły negatywnie na działalność Emitenta i spowodowały przejściowy spadek popytu na jego usługi. 
Na dzień sporządzania sprawozdania finansowego nie jest możliwe podanie precyzyjnych danych liczbowych, dotyczących wpływu przedstawionych zagrożeń na rozwój i wyniki Emitenta, ale Zarząd uznał, że mogą one mieć negatywny wpływ na wyniki finansowe Emitenta w przyszłości, więc wymagają dodatkowych ujawnień.
Zarząd na bieżąco analizuje zdarzenia, które mogą oddziaływać negatywnie na sytuację majątkową Emitenta i podejmuje działania zmierzające do ograniczenia ich skutków dla Spółki i jej Akcjonariuszy.
W szczególności Zarząd Emitenta realizuje działania zmierzające do pozyskania długoterminowego, stabilnego finansowania dłużnego, które ma ograniczyć ewentualne skutki opisanych wyżej zdarzeń
</t>
  </si>
  <si>
    <t xml:space="preserve"> </t>
  </si>
  <si>
    <t>Kwota na dzień kończący bieżący rok obrachunkowy</t>
  </si>
  <si>
    <t>Kwota na dzień kończący poprzedni rok obrachunkowy</t>
  </si>
  <si>
    <t>Przekształcone dane porównawcze za poprzedni rok obrachunkowy</t>
  </si>
  <si>
    <t>+/-</t>
  </si>
  <si>
    <t>Aktywa razem</t>
  </si>
  <si>
    <t>A. Aktywa trwałe</t>
  </si>
  <si>
    <t>I. Wartości niematerialne i prawne</t>
  </si>
  <si>
    <t>1. Koszty zakończonych prac rozwojowych</t>
  </si>
  <si>
    <t>2. Wartość firmy</t>
  </si>
  <si>
    <t>3. Inne wartości niematerialne i prawne</t>
  </si>
  <si>
    <t>4. Zaliczki na wartości niematerialne i prawne</t>
  </si>
  <si>
    <t>II. Rzeczowe aktywa trwałe</t>
  </si>
  <si>
    <t>1. Środki trwałe</t>
  </si>
  <si>
    <t>A. grunty (w tym prawo użytkowania wieczystego gruntu)</t>
  </si>
  <si>
    <t>B. budynki, lokale, prawa do lokali i obiekty inżynierii lądowej i wodnej</t>
  </si>
  <si>
    <t>C. urządzenia techniczne i maszyny</t>
  </si>
  <si>
    <t>D. środki transportu</t>
  </si>
  <si>
    <t>E. inne środki trwałe</t>
  </si>
  <si>
    <t>2. Środki trwałe w budowie</t>
  </si>
  <si>
    <t>3. Zaliczki na środki trwałe w budowie</t>
  </si>
  <si>
    <t>III. Należności długoterminowe</t>
  </si>
  <si>
    <t>1. Od jednostek powiązanych</t>
  </si>
  <si>
    <t>2. Od pozostałych jednostek, w których jednostka posiada zaangażowanie w kapitale</t>
  </si>
  <si>
    <t>3. Od pozostałych jednostek</t>
  </si>
  <si>
    <t>IV. Inwestycje długoterminowe</t>
  </si>
  <si>
    <t>1. Nieruchomości</t>
  </si>
  <si>
    <t>2. Wartości niematerialne i prawne</t>
  </si>
  <si>
    <t>3. Długoterminowe aktywa finansowe</t>
  </si>
  <si>
    <t>A. w jednostkach powiązanych</t>
  </si>
  <si>
    <t>1. – udziały lub akcje</t>
  </si>
  <si>
    <t>2. – inne papiery wartościowe</t>
  </si>
  <si>
    <t>3. – udzielone pożyczki</t>
  </si>
  <si>
    <t>4. – inne długoterminowe aktywa finansowe</t>
  </si>
  <si>
    <t>B. w pozostałych jednostkach, w których jednostka posiada zaangażowanie w kapitale</t>
  </si>
  <si>
    <t>C. w pozostałych jednostkach</t>
  </si>
  <si>
    <t>4. Inne inwestycje długoterminowe</t>
  </si>
  <si>
    <t>V. Długoterminowe rozliczenia międzyokresowe</t>
  </si>
  <si>
    <t>1. Aktywa z tytułu odroczonego podatku dochodowego</t>
  </si>
  <si>
    <t>2. Inne rozliczenia międzyokresowe</t>
  </si>
  <si>
    <t>B. Aktywa obrotowe</t>
  </si>
  <si>
    <t>I. Zapasy</t>
  </si>
  <si>
    <t>1. Materiały</t>
  </si>
  <si>
    <t>2. Półprodukty i produkty w toku</t>
  </si>
  <si>
    <t>3. Produkty gotowe</t>
  </si>
  <si>
    <t>4. Towary</t>
  </si>
  <si>
    <t>5. Zaliczki na dostawy i usługi</t>
  </si>
  <si>
    <t>II. Należności krótkoterminowe</t>
  </si>
  <si>
    <t>1. Należności od jednostek powiązanych</t>
  </si>
  <si>
    <t>A. z tytułu dostaw i usług, o okresie spłaty:</t>
  </si>
  <si>
    <t>1. – do 12 miesięcy</t>
  </si>
  <si>
    <t>2. – powyżej 12 miesięcy</t>
  </si>
  <si>
    <t>B. inne</t>
  </si>
  <si>
    <t>2. Należności od pozostałych jednostek, w których jednostka posiada zaangażowanie w kapitale</t>
  </si>
  <si>
    <t>3. Należności od pozostałych jednostek</t>
  </si>
  <si>
    <t>B. z tytułu podatków, dotacji, ceł, ubezpieczeń społecznych i zdrowotnych oraz innych tytułów publicznoprawnych</t>
  </si>
  <si>
    <t>C. inne</t>
  </si>
  <si>
    <t>D. dochodzone na drodze sądowej</t>
  </si>
  <si>
    <t>III. Inwestycje krótkoterminowe</t>
  </si>
  <si>
    <t>1. Krótkoterminowe aktywa finansowe</t>
  </si>
  <si>
    <t>4. – inne krótkoterminowe aktywa finansowe</t>
  </si>
  <si>
    <t>B. w pozostałych jednostkach</t>
  </si>
  <si>
    <t>C. Środki pieniężne i inne aktywa pieniężne</t>
  </si>
  <si>
    <t>1. – środki pieniężne w kasie i na rachunkach</t>
  </si>
  <si>
    <t>2. – inne środki pieniężne</t>
  </si>
  <si>
    <t>3. – inne aktywa pieniężne</t>
  </si>
  <si>
    <t>2. Inne inwestycje krótkoterminowe</t>
  </si>
  <si>
    <t>IV. Krótkoterminowe rozliczenia międzyokresowe</t>
  </si>
  <si>
    <t>C. Należne wpłaty na kapitał (fundusz) podstawowy</t>
  </si>
  <si>
    <t>D. Udziały (akcje) własne</t>
  </si>
  <si>
    <t>Pasywa razem</t>
  </si>
  <si>
    <t>A. Kapitał (fundusz) własny</t>
  </si>
  <si>
    <t>I. Kapitał (fundusz) podstawowy</t>
  </si>
  <si>
    <t>II. Kapitał (fundusz) zapasowy, w tym:</t>
  </si>
  <si>
    <t>1. – nadwyżka wartości sprzedaży (wartości emisyjnej) nad wartością nominalną udziałów (akcji)</t>
  </si>
  <si>
    <t>III. Kapitał (fundusz) z aktualizacji wyceny, w tym:</t>
  </si>
  <si>
    <t>1. – z tytułu aktualizacji wartości godziwej</t>
  </si>
  <si>
    <t>IV. Pozostałe kapitały (fundusze) rezerwowe, w tym:</t>
  </si>
  <si>
    <t>1. – tworzone zgodnie z umową (statutem) spółki</t>
  </si>
  <si>
    <t>2. – na udziały (akcje) własne</t>
  </si>
  <si>
    <t>V. Zysk (strata) z lat ubiegłych</t>
  </si>
  <si>
    <t>VI. Zysk (strata) netto</t>
  </si>
  <si>
    <t>VII. Odpisy z zysku netto w ciągu roku obrotowego (wielkość ujemna)</t>
  </si>
  <si>
    <t>B. Zobowiązania i rezerwy na zobowiązania</t>
  </si>
  <si>
    <t>I. Rezerwy na zobowiązania</t>
  </si>
  <si>
    <t>1. Rezerwa z tytułu odroczonego podatku dochodowego</t>
  </si>
  <si>
    <t>2. Rezerwa na świadczenia emerytalne i podobne</t>
  </si>
  <si>
    <t>1. – długoterminowa</t>
  </si>
  <si>
    <t>2. – krótkoterminowa</t>
  </si>
  <si>
    <t>3. Pozostałe rezerwy</t>
  </si>
  <si>
    <t>1. – długoterminowe</t>
  </si>
  <si>
    <t>2. – krótkoterminowe</t>
  </si>
  <si>
    <t>II. Zobowiązania długoterminowe</t>
  </si>
  <si>
    <t>1. Wobec jednostek powiązanych</t>
  </si>
  <si>
    <t>2. Wobec pozostałych jednostek, w których jednostka posiada zaangażowanie w kapitale</t>
  </si>
  <si>
    <t>3. Wobec pozostałych jednostek</t>
  </si>
  <si>
    <t>A. kredyty i pożyczki</t>
  </si>
  <si>
    <t>B. z tytułu emisji dłużnych papierów wartościowych</t>
  </si>
  <si>
    <t>C. inne zobowiązania finansowe</t>
  </si>
  <si>
    <t>D. zobowiązania wekslowe</t>
  </si>
  <si>
    <t>E. inne</t>
  </si>
  <si>
    <t>F. zob. fin. z tyt. zawartych um. dożywocia</t>
  </si>
  <si>
    <t>III. Zobowiązania krótkoterminowe</t>
  </si>
  <si>
    <t>1. Zobowiązania wobec jednostek powiązanych</t>
  </si>
  <si>
    <t>A. z tytułu dostaw i usług, o okresie wymagalności:</t>
  </si>
  <si>
    <t>2. Zobowiązania wobec pozostałych jednostek, w których jednostka posiada zaangażowanie w kapitale</t>
  </si>
  <si>
    <t>3. Zobowiązania wobec pozostałych jednostek</t>
  </si>
  <si>
    <t>D. z tytułu dostaw i usług, o okresie wymagalności:</t>
  </si>
  <si>
    <t>E. zaliczki otrzymane na dostawy i usługi</t>
  </si>
  <si>
    <t>F. zobowiązania wekslowe</t>
  </si>
  <si>
    <t>G. z tytułu podatków, ceł, ubezpieczeń społecznych i zdrowotnych oraz innych tytułów publicznoprawnych</t>
  </si>
  <si>
    <t>H. z tytułu wynagrodzeń</t>
  </si>
  <si>
    <t>I. inne</t>
  </si>
  <si>
    <t>4. Fundusze specjalne</t>
  </si>
  <si>
    <t>IV. Rozliczenia międzyokresowe</t>
  </si>
  <si>
    <t>1. Ujemna wartość firmy</t>
  </si>
  <si>
    <t>A. Przychody netto ze sprzedaży i zrównane z nimi, w tym:</t>
  </si>
  <si>
    <t>J. – od jednostek powiązanych</t>
  </si>
  <si>
    <t>I. Przychody netto ze sprzedaży produktów</t>
  </si>
  <si>
    <t>II. Zmiana stanu produktów (zwiększenie – wartość dodatnia, zmniejszenie – wartość ujemna)</t>
  </si>
  <si>
    <t>III. Koszt wytworzenia produktów na własne potrzeby jednostki</t>
  </si>
  <si>
    <t>IV. Przychody netto ze sprzedaży towarów i materiałów</t>
  </si>
  <si>
    <t>V. Zyski z wyceny nieruchomości inwestycyjnych</t>
  </si>
  <si>
    <t>VI. Zyski z wyceny zobowiązań z tyt. rent dożywotnich</t>
  </si>
  <si>
    <t>VII. Zyski ze sprzedaży nieruchomości inwestycyjnych</t>
  </si>
  <si>
    <t>B. Koszty działalności operacyjnej</t>
  </si>
  <si>
    <t>I. Amortyzacja</t>
  </si>
  <si>
    <t>II. Zużycie materiałów i energii</t>
  </si>
  <si>
    <t>III. Usługi obce</t>
  </si>
  <si>
    <t>IV. Podatki i opłaty, w tym:</t>
  </si>
  <si>
    <t>1. – podatek akcyzowy</t>
  </si>
  <si>
    <t>V. Wynagrodzenia</t>
  </si>
  <si>
    <t>VI. Ubezpieczenia społeczne i inne świadczenia, w tym:</t>
  </si>
  <si>
    <t>1. – emerytalne</t>
  </si>
  <si>
    <t>VII. Pozostałe koszty rodzajowe</t>
  </si>
  <si>
    <t>VIII. Wartość sprzedanych towarów i materiałów</t>
  </si>
  <si>
    <t>IX. Koszty odsetek od zob. z tyt. rent dożywotnich</t>
  </si>
  <si>
    <t>X. Straty z wyceny nieruchomości inwestycyjnych</t>
  </si>
  <si>
    <t>XI. Straty z wyceny zobowiązań z tyt. rent dożywotnich</t>
  </si>
  <si>
    <t>XII. Straty ze sprzedaży nieruchomości inwestycyjnych</t>
  </si>
  <si>
    <t>C. Zysk (strata) ze sprzedaży (A–B)</t>
  </si>
  <si>
    <t>D. Pozostałe przychody operacyjne</t>
  </si>
  <si>
    <t>I. Zysk z tytułu rozchodu niefinansowych aktywów trwałych</t>
  </si>
  <si>
    <t>II. Dotacje</t>
  </si>
  <si>
    <t>III. Aktualizacja wartości aktywów niefinansowych</t>
  </si>
  <si>
    <t>IV. Inne przychody operacyjne</t>
  </si>
  <si>
    <t>E. Pozostałe koszty operacyjne</t>
  </si>
  <si>
    <t>I. Strata z tytułu rozchodu niefinansowych aktywów trwałych</t>
  </si>
  <si>
    <t>II. Aktualizacja wartości aktywów niefinansowych</t>
  </si>
  <si>
    <t>III. Inne koszty operacyjne</t>
  </si>
  <si>
    <t>F. Zysk (strata) z działalności operacyjnej (C+D–E)</t>
  </si>
  <si>
    <t>G. Przychody finansowe</t>
  </si>
  <si>
    <t>I. Dywidendy i udziały w zyskach, w tym:</t>
  </si>
  <si>
    <t>A. Od jednostek powiązanych, w tym:</t>
  </si>
  <si>
    <t>1. – w których jednostka posiada zaangażowanie w kapitale</t>
  </si>
  <si>
    <t>B. Od jednostek pozostałych, w tym:</t>
  </si>
  <si>
    <t>II. Odsetki, w tym:</t>
  </si>
  <si>
    <t>III. Zysk z tytułu rozchodu aktywów finansowych, w tym:</t>
  </si>
  <si>
    <t>J. – w jednostkach powiązanych</t>
  </si>
  <si>
    <t>IV. Aktualizacja wartości aktywów finansowych</t>
  </si>
  <si>
    <t>V. Inne</t>
  </si>
  <si>
    <t>H. Koszty finansowe</t>
  </si>
  <si>
    <t>I. Odsetki, w tym:</t>
  </si>
  <si>
    <t>J. – dla jednostek powiązanych</t>
  </si>
  <si>
    <t>II. Strata z tytułu rozchodu aktywów finansowych, w tym:</t>
  </si>
  <si>
    <t>III. Aktualizacja wartości aktywów finansowych</t>
  </si>
  <si>
    <t>IV. Inne</t>
  </si>
  <si>
    <t>I. Zysk (strata) brutto (F+G–H)</t>
  </si>
  <si>
    <t>J. Podatek dochodowy</t>
  </si>
  <si>
    <t>K. Pozostałe obowiązkowe zmniejszenia zysku (zwiększenia straty)</t>
  </si>
  <si>
    <t>L. Zysk (strata) netto (I–J–K)</t>
  </si>
  <si>
    <t>I. Kapitał (fundusz) własny na początek okresu (BO)</t>
  </si>
  <si>
    <t>1. – zmiany przyjętych zasad (polityki) rachunkowości</t>
  </si>
  <si>
    <t>2. – korekty błędów</t>
  </si>
  <si>
    <t>IA. Kapitał (fundusz) własny na początek okresu (BO), po korektach</t>
  </si>
  <si>
    <t>1. Kapitał (fundusz) podstawowy na początek okresu</t>
  </si>
  <si>
    <t>1. Zmiany kapitału (funduszu) podstawowego</t>
  </si>
  <si>
    <t>A. zwiększenie (z tytułu)</t>
  </si>
  <si>
    <t>1. – wydania udziałów (emisji akcji)</t>
  </si>
  <si>
    <t>B. zmniejszenie (z tytułu)</t>
  </si>
  <si>
    <t>1. – umorzenia udziałów (akcji)</t>
  </si>
  <si>
    <t>2. Kapitał (fundusz) podstawowy na koniec okresu</t>
  </si>
  <si>
    <t>2. Kapitał (fundusz) zapasowy na początek okresu</t>
  </si>
  <si>
    <t>1. Zmiany kapitału (funduszu) zapasowego</t>
  </si>
  <si>
    <t>1. – emisji akcji powyżej wartości nominalnej</t>
  </si>
  <si>
    <t>2. – podziału zysku (ustawowo)</t>
  </si>
  <si>
    <t>3. – podziału zysku (ponad wymaganą ustawowo minimalną wartość)</t>
  </si>
  <si>
    <t>1. – pokrycia straty</t>
  </si>
  <si>
    <t>2. - emisji akcji powyżej wartości nominalnej</t>
  </si>
  <si>
    <t>2. Stan kapitału (funduszu) zapasowego na koniec okresu</t>
  </si>
  <si>
    <t>3. Kapitał (fundusz) z aktualizacji wyceny na początek okresu – zmiany przyjętych zasad (polityki) rachunkowości</t>
  </si>
  <si>
    <t>1. Zmiany kapitału (funduszu) z aktualizacji wyceny</t>
  </si>
  <si>
    <t>1. – zbycia środków trwałych</t>
  </si>
  <si>
    <t>2. Kapitał (fundusz) z aktualizacji wyceny na koniec okresu</t>
  </si>
  <si>
    <t>4. Pozostałe kapitały (fundusze) rezerwowe na początek okresu</t>
  </si>
  <si>
    <t>1. Zmiany pozostałych kapitałów (funduszy) rezerwowych</t>
  </si>
  <si>
    <t>2. Pozostałe kapitały (fundusze) rezerwowe na koniec okresu</t>
  </si>
  <si>
    <t>5. Zysk (strata) z lat ubiegłych na początek okresu</t>
  </si>
  <si>
    <t>1. Zysk z lat ubiegłych na początek okresu</t>
  </si>
  <si>
    <t>2. Zysk z lat ubiegłych na początek okresu, po korektach</t>
  </si>
  <si>
    <t>1. – podziału zysku z lat ubiegłych</t>
  </si>
  <si>
    <t>3. Zysk z lat ubiegłych na koniec okresu</t>
  </si>
  <si>
    <t>4. Strata z lat ubiegłych na początek okresu</t>
  </si>
  <si>
    <t>5. Strata z lat ubiegłych na początek okresu, po korektach</t>
  </si>
  <si>
    <t>1. – przeniesienia straty z lat ubiegłych do pokrycia</t>
  </si>
  <si>
    <t xml:space="preserve"> 1. - przeniesienie straty z lat ubiegłych do pokrycia</t>
  </si>
  <si>
    <t>6. Strata z lat ubiegłych na koniec okresu</t>
  </si>
  <si>
    <t>7. Zysk (strata) z lat ubiegłych na koniec okresu</t>
  </si>
  <si>
    <t>6. Wynik netto</t>
  </si>
  <si>
    <t>A. zysk netto</t>
  </si>
  <si>
    <t>B. strata netto</t>
  </si>
  <si>
    <t>C. odpisy z zysku</t>
  </si>
  <si>
    <t>II. Kapitał (fundusz) własny na koniec okresu (BZ)</t>
  </si>
  <si>
    <t>III. Kapitał (fundusz) własny, po uwzględnieniu proponowanego podziału zysku (pokrycia straty)</t>
  </si>
  <si>
    <t>A. Przepływy środków pieniężnych z działalności operacyjnej</t>
  </si>
  <si>
    <t>I. Zysk (strata) netto</t>
  </si>
  <si>
    <t>II. Korekty razem</t>
  </si>
  <si>
    <t>1. Amortyzacja</t>
  </si>
  <si>
    <t>2. Zyski (straty) z tytułu różnic kursowych</t>
  </si>
  <si>
    <t>3. Odsetki i udziały w zyskach (dywidendy)</t>
  </si>
  <si>
    <t>4. Zysk (strata) z działalności inwestycyjnej</t>
  </si>
  <si>
    <t>5. Zmiana stanu rezerw</t>
  </si>
  <si>
    <t>6. Zmiana stanu zapasów</t>
  </si>
  <si>
    <t>7. Zmiana stanu należności</t>
  </si>
  <si>
    <t>8. Zmiana stanu zobowiązań krótkoterminowych, z wyjątkiem pożyczek i kredytów</t>
  </si>
  <si>
    <t>9. Zmiana stanu rozliczeń międzyokresowych</t>
  </si>
  <si>
    <t>10. Inne korekty</t>
  </si>
  <si>
    <t>III. Przepływy pieniężne netto z działalności operacyjnej (I±II)</t>
  </si>
  <si>
    <t>B. Przepływy środków pieniężnych z działalności inwestycyjnej</t>
  </si>
  <si>
    <t>I. Wpływy</t>
  </si>
  <si>
    <t>1. Zbycie wartości niematerialnych i prawnych oraz rzeczowych aktywów trwałych</t>
  </si>
  <si>
    <t>2. Zbycie inwestycji w nieruchomości oraz wartości niematerialne i prawne</t>
  </si>
  <si>
    <t>3. Z aktywów finansowych, w tym:</t>
  </si>
  <si>
    <t>1. – zbycie aktywów finansowych</t>
  </si>
  <si>
    <t>2. – dywidendy i udziały w zyskach</t>
  </si>
  <si>
    <t>3. – spłata udzielonych pożyczek długoterminowych</t>
  </si>
  <si>
    <t>4. – odsetki</t>
  </si>
  <si>
    <t>5. – inne wpływy z aktywów finansowych</t>
  </si>
  <si>
    <t>4. Inne wpływy inwestycyjne</t>
  </si>
  <si>
    <t>II. Wydatki</t>
  </si>
  <si>
    <t>1. Nabycie wartości niematerialnych i prawnych oraz rzeczowych aktywów trwałych</t>
  </si>
  <si>
    <t>2. Inwestycje w nieruchomości oraz wartości niematerialne i prawne</t>
  </si>
  <si>
    <t>3. Na aktywa finansowe, w tym:</t>
  </si>
  <si>
    <t>1. – nabycie aktywów finansowych</t>
  </si>
  <si>
    <t>2. – udzielone pożyczki długoterminowe</t>
  </si>
  <si>
    <t>4. Inne wydatki inwestycyjne</t>
  </si>
  <si>
    <t>III. Przepływy pieniężne netto z działalności inwestycyjnej (I–II)</t>
  </si>
  <si>
    <t>C. Przepływy środków pieniężnych z działalności finansowej</t>
  </si>
  <si>
    <t>1. Wpływy netto z wydania udziałów (emisji akcji) i innych instrumentów kapitałowych oraz dopłat do kapitału</t>
  </si>
  <si>
    <t>2. Kredyty i pożyczki</t>
  </si>
  <si>
    <t>3. Emisja dłużnych papierów wartościowych</t>
  </si>
  <si>
    <t>4. Inne wpływy finansowe</t>
  </si>
  <si>
    <t>1. Nabycie udziałów (akcji) własnych</t>
  </si>
  <si>
    <t>2. Dywidendy i inne wypłaty na rzecz właścicieli</t>
  </si>
  <si>
    <t>3. Inne, niż wypłaty na rzecz właścicieli, wydatki z tytułu podziału zysku</t>
  </si>
  <si>
    <t>4. Spłaty kredytów i pożyczek</t>
  </si>
  <si>
    <t>5. Wykup dłużnych papierów wartościowych</t>
  </si>
  <si>
    <t>6. Z tytułu innych zobowiązań finansowych</t>
  </si>
  <si>
    <t>7. Płatności zobowiązań z tytułu umów leasingu finansowego</t>
  </si>
  <si>
    <t>8. Odsetki</t>
  </si>
  <si>
    <t>9. Inne wydatki finansowe</t>
  </si>
  <si>
    <t>III. Przepływy pieniężne netto z działalności finansowej (I–II)</t>
  </si>
  <si>
    <t>D. Przepływy pieniężne netto razem (A.III±B.III±C.III)</t>
  </si>
  <si>
    <t>E. Bilansowa zmiana stanu środków pieniężnych, w tym:</t>
  </si>
  <si>
    <t>1. – zmiana stanu środków pieniężnych z tytułu różnic kursowych</t>
  </si>
  <si>
    <t>F. Środki pieniężne na początek okresu</t>
  </si>
  <si>
    <t>G. Środki pieniężne na koniec okresu (F±D), w tym:</t>
  </si>
  <si>
    <t>1. – o ograniczonej możliwości dysponowania</t>
  </si>
  <si>
    <t>Rozliczenie różnicy pomiędzy podstawą opodatkowania podatkiem dochodowym a wynikiem finansowym (zyskiem, stratą) brutto</t>
  </si>
  <si>
    <t>ROK BIEŻĄCY</t>
  </si>
  <si>
    <t>ROK POPRZEDNI</t>
  </si>
  <si>
    <t>Wartość łączna</t>
  </si>
  <si>
    <t>z zysków kapitałowych</t>
  </si>
  <si>
    <t>z innych źródeł przychodów</t>
  </si>
  <si>
    <t xml:space="preserve">Wartość łączna </t>
  </si>
  <si>
    <t xml:space="preserve">z zysków kapitałowych </t>
  </si>
  <si>
    <t xml:space="preserve">z innych źródeł przychodów </t>
  </si>
  <si>
    <t>A. Zysk (strata) brutto za dany rok</t>
  </si>
  <si>
    <t>B. Przychody zwolnione z opodatkowania (trwałe różnice pomiędzy zyskiem/stratą dla celów rachunkowych a dochodem/stratą dla celów podatkowych), w tym:</t>
  </si>
  <si>
    <t xml:space="preserve">Informacja uszczegóławiająca, wynikająca z potrzeb lub specyfiki jednostki: _x000d_
  _x000d_
     Aktualizacja inwestycji_x000d_
     Art. 12	   Ust. 	   Pkt. 	   Lit. </t>
  </si>
  <si>
    <t xml:space="preserve">Informacja uszczegóławiająca, wynikająca z potrzeb lub specyfiki jednostki: _x000d_
  _x000d_
     Niezrealizowane różnice kursowe_x000d_
     Art. 12	   Ust. 	   Pkt. 	   Lit. </t>
  </si>
  <si>
    <t xml:space="preserve">Informacja uszczegóławiająca, wynikająca z potrzeb lub specyfiki jednostki: _x000d_
  _x000d_
     Wyceny_x000d_
     Art. 12	   Ust. 	   Pkt. 	   Lit. </t>
  </si>
  <si>
    <t xml:space="preserve">Informacja uszczegóławiająca, wynikająca z potrzeb lub specyfiki jednostki: _x000d_
  _x000d_
     Rozwiązane rezerwy_x000d_
     Art. 12	   Ust. 	   Pkt. 	   Lit. </t>
  </si>
  <si>
    <t xml:space="preserve"> C. Przychody niepodlegające opodatkowaniu w roku bieżącym, w tym:</t>
  </si>
  <si>
    <t xml:space="preserve">Informacja uszczegóławiająca, wynikająca z potrzeb lub specyfiki jednostki: _x000d_
  _x000d_
     Naliczone odsetki_x000d_
     Art. 12	   Ust. 	   Pkt. 	   Lit. </t>
  </si>
  <si>
    <t>D. Przychody podlegające opodatkowaniu w roku bieżącym, ujęte w księgach rachunkowych lat ubiegłych w tym:</t>
  </si>
  <si>
    <t xml:space="preserve">Informacja uszczegóławiająca, wynikająca z potrzeb lub specyfiki jednostki: _x000d_
  _x000d_
     Sprzedaż inwestycji_x000d_
     Art. 12	   Ust. 	   Pkt. 	   Lit. </t>
  </si>
  <si>
    <t>E. Koszty niestanowiące kosztów uzyskania przychodów (trwałe różnice pomiędzy zyskiem/stratą dla celów rachunkowych a dochodem/stratą dla celów podatkowych), w tym:</t>
  </si>
  <si>
    <t xml:space="preserve">Informacja uszczegóławiająca, wynikająca z potrzeb lub specyfiki jednostki: _x000d_
  _x000d_
     Wyceny_x000d_
     Art. 16	   Ust. 	   Pkt. 	   Lit. </t>
  </si>
  <si>
    <t xml:space="preserve">Informacja uszczegóławiająca, wynikająca z potrzeb lub specyfiki jednostki: _x000d_
  _x000d_
     Amortyzacja_x000d_
     Art. 16	   Ust. 	   Pkt. 	   Lit. </t>
  </si>
  <si>
    <t xml:space="preserve">Informacja uszczegóławiająca, wynikająca z potrzeb lub specyfiki jednostki: _x000d_
  _x000d_
     Skadki czonkowskie_x000d_
     Art. 16	   Ust. 	   Pkt. 	   Lit. </t>
  </si>
  <si>
    <t xml:space="preserve">Informacja uszczegóławiająca, wynikająca z potrzeb lub specyfiki jednostki: _x000d_
  _x000d_
     Reprezentacja_x000d_
     Art. 16	   Ust. 	   Pkt. 	   Lit. </t>
  </si>
  <si>
    <t xml:space="preserve">Informacja uszczegóławiająca, wynikająca z potrzeb lub specyfiki jednostki: _x000d_
  _x000d_
     Inne koszty_x000d_
     Art. 16	   Ust. 	   Pkt. 	   Lit. </t>
  </si>
  <si>
    <t xml:space="preserve">Informacja uszczegóławiająca, wynikająca z potrzeb lub specyfiki jednostki: _x000d_
  _x000d_
     Niezrealizowane różnice kursowe_x000d_
     Art. 16	   Ust. 	   Pkt. 	   Lit. </t>
  </si>
  <si>
    <t xml:space="preserve">Informacja uszczegóławiająca, wynikająca z potrzeb lub specyfiki jednostki: _x000d_
  _x000d_
     Limitowane wydatki na samochody osobowe_x000d_
     Art. 16	   Ust. 	   Pkt. 	   Lit. </t>
  </si>
  <si>
    <t xml:space="preserve">Informacja uszczegóławiająca, wynikająca z potrzeb lub specyfiki jednostki: _x000d_
  _x000d_
     Odsetki budżetowe_x000d_
     Art. 16	   Ust. 	   Pkt. 	   Lit. </t>
  </si>
  <si>
    <t>F. Koszty nieuznawane za koszty uzyskania przychodów w bieżącym roku, w tym:</t>
  </si>
  <si>
    <t xml:space="preserve">Informacja uszczegóławiająca, wynikająca z potrzeb lub specyfiki jednostki: _x000d_
  _x000d_
     Rezerwy na koszty_x000d_
     Art. 16	   Ust. 	   Pkt. 	   Lit. </t>
  </si>
  <si>
    <t xml:space="preserve">Informacja uszczegóławiająca, wynikająca z potrzeb lub specyfiki jednostki: _x000d_
  _x000d_
     Naliczone odsetki_x000d_
     Art. 16	   Ust. 	   Pkt. 	   Lit. </t>
  </si>
  <si>
    <t>G. Koszty uznawane za koszty uzyskania przychodów w roku bieżącym ujęte w księgach lat ubiegłych, w tym:</t>
  </si>
  <si>
    <t xml:space="preserve">Informacja uszczegóławiająca, wynikająca z potrzeb lub specyfiki jednostki: _x000d_
  _x000d_
     Zaplacone świadczenia okresowe_x000d_
     Art. 16	   Ust. 	   Pkt. 	   Lit. </t>
  </si>
  <si>
    <t xml:space="preserve">Informacja uszczegóławiająca, wynikająca z potrzeb lub specyfiki jednostki: _x000d_
  _x000d_
     Zaplacone raty leasingu_x000d_
     Art. 16	   Ust. 	   Pkt. 	   Lit. </t>
  </si>
  <si>
    <t xml:space="preserve">Informacja uszczegóławiająca, wynikająca z potrzeb lub specyfiki jednostki: _x000d_
  _x000d_
     Zaplacone odsetki_x000d_
     Art. 16	   Ust. 	   Pkt. 	   Lit. </t>
  </si>
  <si>
    <t xml:space="preserve">Informacja uszczegóławiająca, wynikająca z potrzeb lub specyfiki jednostki: _x000d_
  _x000d_
     Badanie SF za rok poprzedni_x000d_
     Art. 16	   Ust. 	   Pkt. 	   Lit. </t>
  </si>
  <si>
    <t xml:space="preserve">Informacja uszczegóławiająca, wynikająca z potrzeb lub specyfiki jednostki: _x000d_
  _x000d_
     Wykorzystana rezerwa budżetowa_x000d_
     Art. 16	   Ust. 	   Pkt. 	   Lit. </t>
  </si>
  <si>
    <t>H. Strata z lat ubiegłych, w tym:</t>
  </si>
  <si>
    <t>I. Inne zmiany podstawy opodatkowania, w tym:</t>
  </si>
  <si>
    <t>J. Podstawa opodatkowania podatkiem dochodowym</t>
  </si>
  <si>
    <t>K. Podatek dochodowy</t>
  </si>
  <si>
    <t>Załączniki</t>
  </si>
  <si>
    <t>Informacja dodatkowa</t>
  </si>
  <si>
    <t>Informacja_dodatkowa_SF_FHD_SA.pdf</t>
  </si>
</sst>
</file>

<file path=xl/styles.xml><?xml version="1.0" encoding="utf-8"?>
<styleSheet xmlns="http://schemas.openxmlformats.org/spreadsheetml/2006/main">
  <fonts count="6">
    <font>
      <sz val="11"/>
      <name val="Calibri"/>
      <family val="2"/>
      <scheme val="minor"/>
    </font>
    <font>
      <sz val="13.2"/>
      <color rgb="FF000000"/>
      <name val="Calibri"/>
      <scheme val="minor"/>
    </font>
    <font>
      <b/>
      <sz val="11"/>
      <color rgb="FF000000"/>
      <name val="Calibri"/>
      <scheme val="minor"/>
    </font>
    <font>
      <b/>
      <sz val="8.8"/>
      <color rgb="FF000000"/>
      <name val="Calibri"/>
      <scheme val="minor"/>
    </font>
    <font>
      <sz val="8.8"/>
      <color rgb="FFFFFFFF"/>
      <name val="Calibri"/>
      <scheme val="minor"/>
    </font>
    <font>
      <sz val="11"/>
      <color rgb="FF000000"/>
      <name val="Calibri"/>
      <scheme val="minor"/>
    </font>
  </fonts>
  <fills count="7">
    <fill>
      <patternFill patternType="none"/>
    </fill>
    <fill>
      <patternFill patternType="gray125"/>
    </fill>
    <fill>
      <patternFill patternType="solid">
        <fgColor rgb="FFE9E9E9"/>
      </patternFill>
    </fill>
    <fill>
      <patternFill patternType="solid">
        <fgColor rgb="FFDEEAF6"/>
      </patternFill>
    </fill>
    <fill>
      <patternFill patternType="solid">
        <fgColor rgb="FFEAEAEA"/>
      </patternFill>
    </fill>
    <fill>
      <patternFill patternType="solid">
        <fgColor rgb="FF686C76"/>
      </patternFill>
    </fill>
    <fill>
      <patternFill patternType="solid">
        <fgColor rgb="FFFFFFFF"/>
      </patternFill>
    </fill>
  </fills>
  <borders count="13">
    <border/>
    <border>
      <left>
        <color rgb="FFE9E9E9"/>
      </left>
      <right>
        <color rgb="FFE9E9E9"/>
      </right>
      <top>
        <color rgb="FFE9E9E9"/>
      </top>
      <bottom>
        <color rgb="FFE9E9E9"/>
      </bottom>
    </border>
    <border>
      <left>
        <color rgb="FFE9E9E9"/>
      </left>
      <bottom style="thin">
        <color rgb="FF686C76"/>
      </bottom>
    </border>
    <border>
      <right>
        <color rgb="FFE9E9E9"/>
      </right>
      <bottom style="thin">
        <color rgb="FF686C76"/>
      </bottom>
    </border>
    <border>
      <left>
        <color rgb="FFE9E9E9"/>
      </left>
      <right>
        <color rgb="FFE9E9E9"/>
      </right>
      <top>
        <color rgb="FFE9E9E9"/>
      </top>
      <bottom style="thin">
        <color rgb="FF686C76"/>
      </bottom>
    </border>
    <border>
      <left>
        <color rgb="FFFF0000"/>
      </left>
      <right>
        <color rgb="FFFF0000"/>
      </right>
      <top>
        <color rgb="FFFF0000"/>
      </top>
      <bottom>
        <color rgb="FFFF0000"/>
      </bottom>
    </border>
    <border>
      <left>
        <color rgb="FFEAEAEA"/>
      </left>
      <right>
        <color rgb="FFEAEAEA"/>
      </right>
      <top>
        <color rgb="FFEAEAEA"/>
      </top>
      <bottom>
        <color rgb="FFEAEAEA"/>
      </bottom>
    </border>
    <border>
      <left style="thin">
        <color rgb="FFE9E9E9"/>
      </left>
      <top style="thin">
        <color rgb="FFE9E9E9"/>
      </top>
      <bottom style="thin">
        <color rgb="FFE9E9E9"/>
      </bottom>
    </border>
    <border>
      <top style="thin">
        <color rgb="FFE9E9E9"/>
      </top>
      <bottom style="thin">
        <color rgb="FFE9E9E9"/>
      </bottom>
    </border>
    <border>
      <right style="thin">
        <color rgb="FFE9E9E9"/>
      </right>
      <top style="thin">
        <color rgb="FFE9E9E9"/>
      </top>
      <bottom style="thin">
        <color rgb="FFE9E9E9"/>
      </bottom>
    </border>
    <border>
      <left style="thin">
        <color rgb="FFE9E9E9"/>
      </left>
      <right style="thin">
        <color rgb="FFE9E9E9"/>
      </right>
      <top style="thin">
        <color rgb="FFE9E9E9"/>
      </top>
      <bottom style="thin">
        <color rgb="FFE9E9E9"/>
      </bottom>
    </border>
    <border>
      <bottom style="thin">
        <color rgb="FF686C76"/>
      </bottom>
    </border>
    <border>
      <left>
        <color rgb="FFEAEAEA"/>
      </left>
      <right>
        <color rgb="FFEAEAEA"/>
      </right>
      <top>
        <color rgb="FFEAEAEA"/>
      </top>
      <bottom style="thin">
        <color rgb="FF686C76"/>
      </bottom>
    </border>
  </borders>
  <cellStyleXfs count="6">
    <xf numFmtId="0" fontId="0" fillId="2" borderId="1"/>
    <xf numFmtId="0" fontId="1" fillId="3" borderId="4">
      <alignment vertical="center"/>
    </xf>
    <xf numFmtId="0" fontId="2" fillId="4" borderId="6">
      <alignment vertical="center"/>
    </xf>
    <xf numFmtId="0" fontId="4" fillId="5" borderId="10">
      <alignment horizontal="center" vertical="center"/>
    </xf>
    <xf numFmtId="0" fontId="5" fillId="4" borderId="6">
      <alignment vertical="center"/>
    </xf>
    <xf numFmtId="0" fontId="5" fillId="6" borderId="12">
      <alignment vertical="center"/>
    </xf>
  </cellStyleXfs>
  <cellXfs count="32">
    <xf numFmtId="0" fontId="0" fillId="2" borderId="1" xfId="0"/>
    <xf numFmtId="0" fontId="0" fillId="2" borderId="1" xfId="0"/>
    <xf numFmtId="0" fontId="0" fillId="2" borderId="1" xfId="0" applyAlignment="1">
      <alignment wrapText="1"/>
    </xf>
    <xf numFmtId="0" fontId="1" fillId="3" borderId="2" xfId="1" applyBorder="1">
      <alignment vertical="center"/>
    </xf>
    <xf numFmtId="0" fontId="1" fillId="3" borderId="3" xfId="1" applyBorder="1">
      <alignment vertical="center"/>
    </xf>
    <xf numFmtId="0" fontId="1" fillId="3" borderId="4" xfId="1">
      <alignment vertical="center"/>
    </xf>
    <xf numFmtId="49" fontId="0" fillId="2" borderId="1" xfId="0" applyNumberFormat="1" applyAlignment="1">
      <alignment vertical="center" wrapText="1"/>
    </xf>
    <xf numFmtId="0" fontId="0" fillId="2" borderId="1" xfId="0" applyAlignment="1">
      <alignment vertical="center" wrapText="1"/>
    </xf>
    <xf numFmtId="0" fontId="0" fillId="2" borderId="5" xfId="0" applyBorder="1" applyAlignment="1">
      <alignment vertical="center" wrapText="1"/>
    </xf>
    <xf numFmtId="49" fontId="0" fillId="4" borderId="1" xfId="0" applyNumberFormat="1" applyFill="1" applyAlignment="1">
      <alignment vertical="center" wrapText="1"/>
    </xf>
    <xf numFmtId="0" fontId="2" fillId="4" borderId="6" xfId="2" applyAlignment="1">
      <alignment vertical="center" wrapText="1"/>
    </xf>
    <xf numFmtId="49" fontId="0" fillId="2" borderId="1" xfId="0" applyNumberFormat="1" applyAlignment="1">
      <alignment horizontal="left" vertical="center" wrapText="1" indent="1"/>
    </xf>
    <xf numFmtId="49" fontId="0" fillId="2" borderId="1" xfId="0" applyNumberFormat="1" applyAlignment="1">
      <alignment horizontal="left" vertical="center" wrapText="1" indent="2"/>
    </xf>
    <xf numFmtId="49" fontId="0" fillId="2" borderId="1" xfId="0" applyNumberFormat="1" applyAlignment="1">
      <alignment horizontal="left" vertical="center" wrapText="1" indent="3"/>
    </xf>
    <xf numFmtId="3" fontId="0" fillId="2" borderId="1" xfId="0" applyNumberFormat="1" applyAlignment="1">
      <alignment vertical="center" wrapText="1"/>
    </xf>
    <xf numFmtId="49" fontId="0" fillId="2" borderId="5" xfId="0" applyNumberFormat="1" applyBorder="1" applyAlignment="1">
      <alignment vertical="center" wrapText="1"/>
    </xf>
    <xf numFmtId="0" fontId="0" fillId="2" borderId="1" xfId="0" applyAlignment="1">
      <alignment horizontal="center" vertical="center" wrapText="1"/>
    </xf>
    <xf numFmtId="49" fontId="3" fillId="2" borderId="1" xfId="0" applyNumberFormat="1" applyFont="1" applyAlignment="1">
      <alignment vertical="center" wrapText="1"/>
    </xf>
    <xf numFmtId="3" fontId="0" fillId="2" borderId="5" xfId="0" applyNumberFormat="1" applyBorder="1" applyAlignment="1">
      <alignment vertical="center" wrapText="1"/>
    </xf>
    <xf numFmtId="49" fontId="3" fillId="2" borderId="1" xfId="0" applyNumberFormat="1" applyFont="1" applyAlignment="1">
      <alignment horizontal="left" vertical="center" wrapText="1" indent="1"/>
    </xf>
    <xf numFmtId="49" fontId="3" fillId="2" borderId="1" xfId="0" applyNumberFormat="1" applyFont="1" applyAlignment="1">
      <alignment horizontal="left" vertical="center" wrapText="1" indent="2"/>
    </xf>
    <xf numFmtId="49" fontId="0" fillId="2" borderId="1" xfId="0" applyNumberFormat="1" applyAlignment="1">
      <alignment horizontal="left" vertical="center" wrapText="1" indent="4"/>
    </xf>
    <xf numFmtId="49" fontId="0" fillId="2" borderId="1" xfId="0" applyNumberFormat="1" applyAlignment="1">
      <alignment horizontal="left" vertical="center" wrapText="1" indent="5"/>
    </xf>
    <xf numFmtId="0" fontId="4" fillId="5" borderId="7" xfId="3" applyBorder="1">
      <alignment horizontal="center" vertical="center"/>
    </xf>
    <xf numFmtId="0" fontId="4" fillId="5" borderId="8" xfId="3" applyBorder="1">
      <alignment horizontal="center" vertical="center"/>
    </xf>
    <xf numFmtId="0" fontId="4" fillId="5" borderId="9" xfId="3" applyBorder="1">
      <alignment horizontal="center" vertical="center"/>
    </xf>
    <xf numFmtId="0" fontId="4" fillId="5" borderId="10" xfId="3">
      <alignment horizontal="center" vertical="center"/>
    </xf>
    <xf numFmtId="3" fontId="0" fillId="2" borderId="1" xfId="0" applyNumberFormat="1" applyAlignment="1">
      <alignment horizontal="left" vertical="center" wrapText="1" indent="2"/>
    </xf>
    <xf numFmtId="0" fontId="1" fillId="3" borderId="11" xfId="1" applyBorder="1">
      <alignment vertical="center"/>
    </xf>
    <xf numFmtId="49" fontId="0" fillId="2" borderId="5" xfId="0" applyNumberFormat="1" applyBorder="1" applyAlignment="1">
      <alignment horizontal="left" vertical="center" wrapText="1" indent="2"/>
    </xf>
    <xf numFmtId="49" fontId="0" fillId="4" borderId="1" xfId="0" applyNumberFormat="1" applyFill="1" applyAlignment="1">
      <alignment vertical="center"/>
    </xf>
    <xf numFmtId="3" fontId="0" fillId="4" borderId="1" xfId="0" applyNumberFormat="1" applyFill="1" applyAlignment="1">
      <alignment vertical="center"/>
    </xf>
  </cellXfs>
  <cellStyles count="6">
    <cellStyle name="Normal" xfId="0" builtinId="0" customBuiltin="1"/>
    <cellStyle name="Sage Title Style" xfId="1"/>
    <cellStyle name="Sage Section Style" xfId="2"/>
    <cellStyle name="Sage Header Style" xfId="3"/>
    <cellStyle name="Sage Header Field Style" xfId="4"/>
    <cellStyle name="Sage Field Style" xfId="5"/>
  </cellStyles>
  <dxfs count="9">
    <dxf>
      <alignment horizontal="general" vertical="bottom" textRotation="0" wrapText="1" indent="0" justifyLastLine="0" shrinkToFit="0" readingOrder="0"/>
    </dxf>
    <dxf>
      <font>
        <color rgb="FF000000"/>
      </font>
      <fill>
        <patternFill>
          <bgColor rgb="FFFFFFFF"/>
        </patternFill>
      </fill>
      <border>
        <left style="thin">
          <color rgb="FFE9E9E9"/>
        </left>
        <right style="thin">
          <color rgb="FFE9E9E9"/>
        </right>
        <top style="thin">
          <color rgb="FFE9E9E9"/>
        </top>
        <bottom style="thin">
          <color rgb="FFE9E9E9"/>
        </bottom>
        <vertical style="thin">
          <color rgb="FFE9E9E9"/>
        </vertical>
        <horizontal style="thin">
          <color rgb="FFE9E9E9"/>
        </horizontal>
      </border>
    </dxf>
    <dxf>
      <font>
        <sz val="8.8"/>
        <color rgb="FFFFFFFF"/>
      </font>
      <fill>
        <patternFill>
          <bgColor rgb="FF686C76"/>
        </patternFill>
      </fill>
    </dxf>
    <dxf>
      <font>
        <b/>
        <color rgb="FFFFFFFF"/>
      </font>
      <fill>
        <patternFill>
          <bgColor rgb="FF686C76"/>
        </patternFill>
      </fill>
    </dxf>
    <dxf>
      <font>
        <sz val="8.8"/>
      </font>
    </dxf>
    <dxf>
      <fill>
        <patternFill>
          <bgColor rgb="FFFFFFFF"/>
        </patternFill>
      </fill>
    </dxf>
    <dxf>
      <fill>
        <patternFill>
          <bgColor rgb="FFF5F6F7"/>
        </patternFill>
      </fill>
    </dxf>
    <dxf>
      <font>
        <b/>
      </font>
      <fill>
        <patternFill>
          <bgColor rgb="FFE9E9E9"/>
        </patternFill>
      </fill>
    </dxf>
    <dxf>
      <fill>
        <patternFill>
          <bgColor rgb="FFE9E9E9"/>
        </patternFill>
      </fill>
    </dxf>
  </dxfs>
  <tableStyles count="3">
    <tableStyle name="Sage Table Data Style" count="6">
      <tableStyleElement type="wholeTable" dxfId="1"/>
      <tableStyleElement type="headerRow" dxfId="2"/>
      <tableStyleElement type="totalRow" dxfId="3"/>
      <tableStyleElement type="firstColumn" dxfId="4"/>
      <tableStyleElement type="firstRowStripe" dxfId="5"/>
      <tableStyleElement type="secondRowStripe" dxfId="6"/>
    </tableStyle>
    <tableStyle name="Sage Header Data Style" count="3">
      <tableStyleElement type="wholeTable" dxfId="1"/>
      <tableStyleElement type="firstColumn" dxfId="7"/>
      <tableStyleElement type="firstColumnStripe" dxfId="8"/>
    </tableStyle>
    <tableStyle name="Sage Attachments Data Style" count="2">
      <tableStyleElement type="wholeTable" dxfId="1"/>
      <tableStyleElement type="firstColumn" dxfId="4"/>
    </tableStyle>
  </tableStyle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Naglowek_0" displayName="Naglowek_0" ref="B5:C9" headerRowCount="0" totalsRowShown="0">
  <tableColumns count="2">
    <tableColumn id="1" name=" "/>
    <tableColumn id="2" name="Wartość"/>
  </tableColumns>
  <tableStyleInfo name="Sage Header Data Style" showColumnStripes="1" showFirstColumn="1" showLastColumn="0" showRowStripes="0"/>
</table>
</file>

<file path=xl/tables/table2.xml><?xml version="1.0" encoding="utf-8"?>
<table xmlns="http://schemas.openxmlformats.org/spreadsheetml/2006/main" id="2" name="WprowadzenieDoSprawozdaniaFinansowego_0" displayName="WprowadzenieDoSprawozdaniaFinansowego_0" ref="B3:D39" headerRowCount="0" totalsRowShown="0">
  <tableColumns count="3">
    <tableColumn id="1" name=" "/>
    <tableColumn id="2" name="Wartość"/>
    <tableColumn id="3" name="+/-"/>
  </tableColumns>
  <tableStyleInfo name="Sage Header Data Style" showColumnStripes="1" showFirstColumn="1" showLastColumn="0" showRowStripes="0"/>
</table>
</file>

<file path=xl/tables/table3.xml><?xml version="1.0" encoding="utf-8"?>
<table xmlns="http://schemas.openxmlformats.org/spreadsheetml/2006/main" id="3" name="Bilans_0" displayName="Bilans_0" ref="B2:F152" totalsRowShown="0">
  <tableColumns count="5">
    <tableColumn id="1" name=" "/>
    <tableColumn id="2" name="Kwota na dzień kończący bieżący rok obrachunkowy"/>
    <tableColumn id="3" name="Kwota na dzień kończący poprzedni rok obrachunkowy"/>
    <tableColumn id="4" name="Przekształcone dane porównawcze za poprzedni rok obrachunkowy"/>
    <tableColumn id="5" name="+/-"/>
  </tableColumns>
  <tableStyleInfo name="Sage Table Data Style" showColumnStripes="0" showFirstColumn="1" showLastColumn="0" showRowStripes="0"/>
</table>
</file>

<file path=xl/tables/table4.xml><?xml version="1.0" encoding="utf-8"?>
<table xmlns="http://schemas.openxmlformats.org/spreadsheetml/2006/main" id="4" name="RZiS_0" displayName="RZiS_0" ref="B2:F60" totalsRowShown="0">
  <tableColumns count="5">
    <tableColumn id="1" name=" "/>
    <tableColumn id="2" name="Kwota na dzień kończący bieżący rok obrachunkowy"/>
    <tableColumn id="3" name="Kwota na dzień kończący poprzedni rok obrachunkowy"/>
    <tableColumn id="4" name="Przekształcone dane porównawcze za poprzedni rok obrachunkowy"/>
    <tableColumn id="5" name="+/-"/>
  </tableColumns>
  <tableStyleInfo name="Sage Table Data Style" showColumnStripes="0" showFirstColumn="1" showLastColumn="0" showRowStripes="0"/>
</table>
</file>

<file path=xl/tables/table5.xml><?xml version="1.0" encoding="utf-8"?>
<table xmlns="http://schemas.openxmlformats.org/spreadsheetml/2006/main" id="5" name="ZestZmianWKapitale_0" displayName="ZestZmianWKapitale_0" ref="B2:F59" totalsRowShown="0">
  <tableColumns count="5">
    <tableColumn id="1" name=" "/>
    <tableColumn id="2" name="Kwota na dzień kończący bieżący rok obrachunkowy"/>
    <tableColumn id="3" name="Kwota na dzień kończący poprzedni rok obrachunkowy"/>
    <tableColumn id="4" name="Przekształcone dane porównawcze za poprzedni rok obrachunkowy"/>
    <tableColumn id="5" name="+/-"/>
  </tableColumns>
  <tableStyleInfo name="Sage Table Data Style" showColumnStripes="0" showFirstColumn="1" showLastColumn="0" showRowStripes="0"/>
</table>
</file>

<file path=xl/tables/table6.xml><?xml version="1.0" encoding="utf-8"?>
<table xmlns="http://schemas.openxmlformats.org/spreadsheetml/2006/main" id="6" name="RachPrzeplywow_0" displayName="RachPrzeplywow_0" ref="B2:F62" totalsRowShown="0">
  <tableColumns count="5">
    <tableColumn id="1" name=" "/>
    <tableColumn id="2" name="Kwota na dzień kończący bieżący rok obrachunkowy"/>
    <tableColumn id="3" name="Kwota na dzień kończący poprzedni rok obrachunkowy"/>
    <tableColumn id="4" name="Przekształcone dane porównawcze za poprzedni rok obrachunkowy"/>
    <tableColumn id="5" name="+/-"/>
  </tableColumns>
  <tableStyleInfo name="Sage Table Data Style" showColumnStripes="0" showFirstColumn="1" showLastColumn="0" showRowStripes="0"/>
</table>
</file>

<file path=xl/tables/table7.xml><?xml version="1.0" encoding="utf-8"?>
<table xmlns="http://schemas.openxmlformats.org/spreadsheetml/2006/main" id="7" name="DodatkoweInformacjeIObjasnieniaJednostkaInna_0" displayName="DodatkoweInformacjeIObjasnieniaJednostkaInna_0" ref="B4:I36" totalsRowShown="0">
  <tableColumns count="8">
    <tableColumn id="1" name=" "/>
    <tableColumn id="2" name="Wartość łączna"/>
    <tableColumn id="3" name="z zysków kapitałowych"/>
    <tableColumn id="4" name="z innych źródeł przychodów"/>
    <tableColumn id="5" name="Wartość łączna "/>
    <tableColumn id="6" name="z zysków kapitałowych "/>
    <tableColumn id="7" name="z innych źródeł przychodów "/>
    <tableColumn id="8" name="+/-"/>
  </tableColumns>
  <tableStyleInfo name="Sage Table Data Style" showColumnStripes="0" showFirstColumn="1" showLastColumn="0" showRowStripes="0"/>
</table>
</file>

<file path=xl/tables/table8.xml><?xml version="1.0" encoding="utf-8"?>
<table xmlns="http://schemas.openxmlformats.org/spreadsheetml/2006/main" id="8" name="Attachments_DodatkoweInformacjeIObjasnieniaJednostkaInna_1" displayName="Attachments_DodatkoweInformacjeIObjasnieniaJednostkaInna_1" ref="B39:I39" headerRowCount="0" totalsRowShown="0">
  <tableColumns count="8">
    <tableColumn id="1" name="Opis" headerRowDxfId="0"/>
    <tableColumn id="2" name="Plik" headerRowDxfId="0"/>
    <tableColumn id="3" name="Column1" headerRowDxfId="0"/>
    <tableColumn id="4" name="Column2" headerRowDxfId="0"/>
    <tableColumn id="5" name="Column3" headerRowDxfId="0"/>
    <tableColumn id="6" name="Column4" headerRowDxfId="0"/>
    <tableColumn id="7" name="Column5" headerRowDxfId="0"/>
    <tableColumn id="8" name="+/-" headerRowDxfId="0"/>
  </tableColumns>
  <tableStyleInfo name="Sage Attachments Data Style" showColumnStripes="0" showFirstColumn="1" showLastColumn="0" showRowStripes="0"/>
</table>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table" Target="../tables/table1.xml" /></Relationships>
</file>

<file path=xl/worksheets/_rels/sheet2.xml.rels>&#65279;<?xml version="1.0" encoding="utf-8"?><Relationships xmlns="http://schemas.openxmlformats.org/package/2006/relationships"><Relationship Id="rId1" Type="http://schemas.openxmlformats.org/officeDocument/2006/relationships/table" Target="../tables/table2.xml" /></Relationships>
</file>

<file path=xl/worksheets/_rels/sheet3.xml.rels>&#65279;<?xml version="1.0" encoding="utf-8"?><Relationships xmlns="http://schemas.openxmlformats.org/package/2006/relationships"><Relationship Id="rId1" Type="http://schemas.openxmlformats.org/officeDocument/2006/relationships/table" Target="../tables/table3.xml" /></Relationships>
</file>

<file path=xl/worksheets/_rels/sheet4.xml.rels>&#65279;<?xml version="1.0" encoding="utf-8"?><Relationships xmlns="http://schemas.openxmlformats.org/package/2006/relationships"><Relationship Id="rId1" Type="http://schemas.openxmlformats.org/officeDocument/2006/relationships/table" Target="../tables/table4.xml" /></Relationships>
</file>

<file path=xl/worksheets/_rels/sheet5.xml.rels>&#65279;<?xml version="1.0" encoding="utf-8"?><Relationships xmlns="http://schemas.openxmlformats.org/package/2006/relationships"><Relationship Id="rId1" Type="http://schemas.openxmlformats.org/officeDocument/2006/relationships/table" Target="../tables/table5.xml" /></Relationships>
</file>

<file path=xl/worksheets/_rels/sheet6.xml.rels>&#65279;<?xml version="1.0" encoding="utf-8"?><Relationships xmlns="http://schemas.openxmlformats.org/package/2006/relationships"><Relationship Id="rId1" Type="http://schemas.openxmlformats.org/officeDocument/2006/relationships/table" Target="../tables/table6.xml" /></Relationships>
</file>

<file path=xl/worksheets/_rels/sheet7.xml.rels>&#65279;<?xml version="1.0" encoding="utf-8"?><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s>
</file>

<file path=xl/worksheets/sheet1.xml><?xml version="1.0" encoding="utf-8"?>
<worksheet xmlns:r="http://schemas.openxmlformats.org/officeDocument/2006/relationships" xmlns="http://schemas.openxmlformats.org/spreadsheetml/2006/main">
  <sheetPr>
    <pageSetUpPr fitToPage="1"/>
  </sheetPr>
  <sheetViews>
    <sheetView workbookViewId="0">
      <selection activeCell="C7" sqref="C7"/>
    </sheetView>
  </sheetViews>
  <sheetFormatPr defaultRowHeight="15"/>
  <cols>
    <col min="2" max="2" width="95.85547" style="2" customWidth="1"/>
    <col min="3" max="3" width="32.42578" style="2" customWidth="1"/>
  </cols>
  <sheetData>
    <row r="2" ht="23.66929" customHeight="1">
      <c r="B2" s="3" t="s">
        <v>0</v>
      </c>
      <c r="C2" s="4"/>
    </row>
    <row r="3" ht="23.66929" customHeight="1">
      <c r="B3" s="5" t="s">
        <v>1</v>
      </c>
      <c r="C3" s="5" t="s">
        <v>2</v>
      </c>
    </row>
    <row r="4" ht="20.66929" customHeight="1">
      <c r="B4" s="2"/>
      <c r="C4" s="2"/>
    </row>
    <row r="5" ht="20.66929" customHeight="1">
      <c r="B5" s="6" t="s">
        <v>3</v>
      </c>
      <c r="C5" s="7" t="s">
        <v>4</v>
      </c>
    </row>
    <row r="6" ht="20.66929" customHeight="1">
      <c r="B6" s="6" t="s">
        <v>5</v>
      </c>
      <c r="C6" s="7" t="s">
        <v>6</v>
      </c>
    </row>
    <row r="7" ht="20.66929" customHeight="1">
      <c r="B7" s="6" t="s">
        <v>7</v>
      </c>
      <c r="C7" s="8" t="s">
        <v>8</v>
      </c>
    </row>
    <row r="8" ht="20.66929" customHeight="1">
      <c r="B8" s="6" t="s">
        <v>9</v>
      </c>
      <c r="C8" s="9" t="s">
        <v>10</v>
      </c>
    </row>
    <row r="9" ht="20.66929" customHeight="1">
      <c r="B9" s="6" t="s">
        <v>11</v>
      </c>
      <c r="C9" s="9" t="s">
        <v>12</v>
      </c>
    </row>
  </sheetData>
  <mergeCells count="1">
    <mergeCell ref="B2:C2"/>
  </mergeCells>
  <dataValidations count="4">
    <dataValidation type="custom" showDropDown="1" showInputMessage="1" error="Wartość nie może pozostać pusta._x000d__x000a_Minimalna dozwolona wartość to 1995-01-01._x000d__x000a_Maksymalna dozwolona wartość to 2099-12-31._x000d__x000a_Wartość musi być zgodna z formatem zdefiniowanym w XSD._x000d_" prompt="Wartość nie może pozostać pusta._x000d__x000a_Minimalna dozwolona wartość to 1995-01-01._x000d__x000a_Maksymalna dozwolona wartość to 2099-12-31._x000d__x000a__x000d_" sqref="C5">
      <formula1>IF("1995-01-01 00:00:00"&lt;=C5,0,1)+IF(C5&lt;="2099-12-31 00:00:00",0,1)+IF(REGEX.ISMATCH("^(((\d{4})-(\d{2})-(\d{2})))$",C5) = 1,0,1)=0</formula1>
    </dataValidation>
    <dataValidation type="custom" showDropDown="1" showInputMessage="1" error="Wartość nie może pozostać pusta._x000d__x000a_Minimalna dozwolona wartość to 1995-01-01._x000d__x000a_Maksymalna dozwolona wartość to 2099-12-31._x000d__x000a_Wartość musi być zgodna z formatem zdefiniowanym w XSD._x000d_" prompt="Wartość nie może pozostać pusta._x000d__x000a_Minimalna dozwolona wartość to 1995-01-01._x000d__x000a_Maksymalna dozwolona wartość to 2099-12-31._x000d__x000a__x000d_" sqref="C6">
      <formula1>IF("1995-01-01 00:00:00"&lt;=C6,0,1)+IF(C6&lt;="2099-12-31 00:00:00",0,1)+IF(REGEX.ISMATCH("^(((\d{4})-(\d{2})-(\d{2})))$",C6) = 1,0,1)=0</formula1>
    </dataValidation>
    <dataValidation type="custom" showDropDown="1" showInputMessage="1" error="Wartość nie może pozostać pusta._x000d__x000a_Minimalna dozwolona wartość to 1995-01-01._x000d__x000a_Maksymalna dozwolona wartość to 2099-12-31._x000d__x000a_Wartość musi być zgodna z formatem zdefiniowanym w XSD._x000d_" prompt="Wartość nie może pozostać pusta._x000d__x000a_Minimalna dozwolona wartość to 1995-01-01._x000d__x000a_Maksymalna dozwolona wartość to 2099-12-31._x000d__x000a__x000d_" sqref="C7">
      <formula1>IF("1995-01-01 00:00:00"&lt;=C7,0,1)+IF(C7&lt;="2099-12-31 00:00:00",0,1)+IF(REGEX.ISMATCH("^(((\d{4})-(\d{2})-(\d{2})))$",C7) = 1,0,1)=0</formula1>
    </dataValidation>
    <dataValidation type="custom" showDropDown="1" showInputMessage="1" error="Wartość nie może pozostać pusta._x000d__x000a_Dozwolone wartości to: 1._x000d_" prompt="Wartość nie może pozostać pusta._x000d__x000a_Dozwolone wartości to: 1._x000d_" sqref="C9">
      <formula1>0</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extLst>
    <ext uri="{DA0DF6DB-593F-4E5A-9A91-8C5527F71BAF}">
      <customCellInplaceEditors>
        <customCellInplaceEditor type="comboBox" range="C9">
          <s>1</s>
        </customCellInplaceEditor>
      </customCellInplaceEditors>
    </ext>
  </extLst>
</worksheet>
</file>

<file path=xl/worksheets/sheet2.xml><?xml version="1.0" encoding="utf-8"?>
<worksheet xmlns:r="http://schemas.openxmlformats.org/officeDocument/2006/relationships" xmlns="http://schemas.openxmlformats.org/spreadsheetml/2006/main">
  <sheetPr>
    <pageSetUpPr fitToPage="1"/>
  </sheetPr>
  <sheetViews>
    <sheetView workbookViewId="0"/>
  </sheetViews>
  <sheetFormatPr defaultRowHeight="15"/>
  <cols>
    <col min="2" max="2" width="85.14063" style="2" customWidth="1"/>
    <col min="3" max="3" width="43.14063" style="2" customWidth="1"/>
    <col min="4" max="4" width="5.425781" style="2" customWidth="1"/>
  </cols>
  <sheetData>
    <row r="2" ht="23.66929" customHeight="1">
      <c r="B2" s="3" t="s">
        <v>13</v>
      </c>
      <c r="C2" s="4"/>
      <c r="D2" s="2"/>
    </row>
    <row r="3" ht="45" customHeight="1">
      <c r="B3" s="10" t="s">
        <v>14</v>
      </c>
      <c r="C3" s="9"/>
      <c r="D3" s="6"/>
    </row>
    <row r="4" ht="20.66929" customHeight="1">
      <c r="B4" s="11" t="s">
        <v>15</v>
      </c>
      <c r="C4" s="9"/>
      <c r="D4" s="6"/>
    </row>
    <row r="5" ht="20.66929" customHeight="1">
      <c r="B5" s="12" t="s">
        <v>16</v>
      </c>
      <c r="C5" s="8" t="str">
        <f>"Fundusz Hipoteczny Dom Spółka Akcyjna"</f>
        <v>Fundusz Hipoteczny Dom Spółka Akcyjna</v>
      </c>
      <c r="D5" s="6"/>
    </row>
    <row r="6" ht="20.66929" customHeight="1">
      <c r="B6" s="12" t="s">
        <v>17</v>
      </c>
      <c r="C6" s="9"/>
      <c r="D6" s="6"/>
    </row>
    <row r="7" ht="20.66929" customHeight="1">
      <c r="B7" s="13" t="s">
        <v>18</v>
      </c>
      <c r="C7" s="8" t="str">
        <f>"mazowieckie"</f>
        <v>mazowieckie</v>
      </c>
      <c r="D7" s="6"/>
    </row>
    <row r="8" ht="20.66929" customHeight="1">
      <c r="B8" s="13" t="s">
        <v>19</v>
      </c>
      <c r="C8" s="8" t="str">
        <f>"m.st.Warszawa"</f>
        <v>m.st.Warszawa</v>
      </c>
      <c r="D8" s="6"/>
    </row>
    <row r="9" ht="20.66929" customHeight="1">
      <c r="B9" s="13" t="s">
        <v>20</v>
      </c>
      <c r="C9" s="8" t="str">
        <f>"m.st.Warszawa"</f>
        <v>m.st.Warszawa</v>
      </c>
      <c r="D9" s="6"/>
    </row>
    <row r="10" ht="20.66929" customHeight="1">
      <c r="B10" s="13" t="s">
        <v>21</v>
      </c>
      <c r="C10" s="8" t="str">
        <f>"Warszawa"</f>
        <v>Warszawa</v>
      </c>
      <c r="D10" s="6"/>
    </row>
    <row r="11" ht="20.66929" customHeight="1">
      <c r="B11" s="11" t="s">
        <v>22</v>
      </c>
      <c r="C11" s="9"/>
      <c r="D11" s="6"/>
    </row>
    <row r="12" ht="20.66929" customHeight="1">
      <c r="B12" s="12" t="s">
        <v>23</v>
      </c>
      <c r="C12" s="9"/>
      <c r="D12" s="6"/>
    </row>
    <row r="13" ht="20.66929" customHeight="1">
      <c r="B13" s="13" t="s">
        <v>24</v>
      </c>
      <c r="C13" s="9" t="s">
        <v>25</v>
      </c>
      <c r="D13" s="6"/>
    </row>
    <row r="14" ht="20.66929" customHeight="1">
      <c r="B14" s="13" t="s">
        <v>18</v>
      </c>
      <c r="C14" s="8" t="str">
        <f>"mazowieckie"</f>
        <v>mazowieckie</v>
      </c>
      <c r="D14" s="6"/>
    </row>
    <row r="15" ht="20.66929" customHeight="1">
      <c r="B15" s="13" t="s">
        <v>19</v>
      </c>
      <c r="C15" s="8" t="str">
        <f>"m.st.Warszawa"</f>
        <v>m.st.Warszawa</v>
      </c>
      <c r="D15" s="6"/>
    </row>
    <row r="16" ht="20.66929" customHeight="1">
      <c r="B16" s="13" t="s">
        <v>20</v>
      </c>
      <c r="C16" s="8" t="str">
        <f>"m.st.Warszawa"</f>
        <v>m.st.Warszawa</v>
      </c>
      <c r="D16" s="6"/>
    </row>
    <row r="17" ht="20.66929" customHeight="1">
      <c r="B17" s="13" t="s">
        <v>26</v>
      </c>
      <c r="C17" s="8" t="str">
        <f>"Aleja Jana Pawła II"</f>
        <v>Aleja Jana Pawła II</v>
      </c>
      <c r="D17" s="6"/>
    </row>
    <row r="18" ht="20.66929" customHeight="1">
      <c r="B18" s="13" t="s">
        <v>27</v>
      </c>
      <c r="C18" s="8" t="str">
        <f>"29"</f>
        <v>29</v>
      </c>
      <c r="D18" s="6"/>
    </row>
    <row r="19" ht="20.66929" customHeight="1">
      <c r="B19" s="13" t="s">
        <v>28</v>
      </c>
      <c r="C19" s="8" t="str">
        <f>"Warszawa"</f>
        <v>Warszawa</v>
      </c>
      <c r="D19" s="6"/>
    </row>
    <row r="20" ht="20.66929" customHeight="1">
      <c r="B20" s="13" t="s">
        <v>29</v>
      </c>
      <c r="C20" s="8" t="str">
        <f>"00-867"</f>
        <v>00-867</v>
      </c>
      <c r="D20" s="6"/>
    </row>
    <row r="21" ht="20.66929" customHeight="1">
      <c r="B21" s="13" t="s">
        <v>30</v>
      </c>
      <c r="C21" s="8" t="str">
        <f>"Warszawa"</f>
        <v>Warszawa</v>
      </c>
      <c r="D21" s="6"/>
    </row>
    <row r="22" ht="20.66929" customHeight="1">
      <c r="B22" s="11" t="s">
        <v>31</v>
      </c>
      <c r="C22" s="9"/>
      <c r="D22" s="6"/>
    </row>
    <row r="23" ht="20.66929" customHeight="1">
      <c r="B23" s="12" t="s">
        <v>32</v>
      </c>
      <c r="C23" s="6" t="s">
        <v>33</v>
      </c>
      <c r="D23" s="14">
        <v>9</v>
      </c>
    </row>
    <row r="24" ht="20.66929" customHeight="1">
      <c r="B24" s="11" t="s">
        <v>34</v>
      </c>
      <c r="C24" s="8" t="str">
        <f>"5272589498"</f>
        <v>5272589498</v>
      </c>
      <c r="D24" s="6"/>
    </row>
    <row r="25" ht="35.66929" customHeight="1">
      <c r="B25" s="11" t="s">
        <v>35</v>
      </c>
      <c r="C25" s="15" t="str">
        <f>"0000389370"</f>
        <v>0000389370</v>
      </c>
      <c r="D25" s="6"/>
    </row>
    <row r="26" ht="45" customHeight="1">
      <c r="B26" s="10" t="s">
        <v>36</v>
      </c>
      <c r="C26" s="9"/>
      <c r="D26" s="6"/>
    </row>
    <row r="27" ht="20.66929" customHeight="1">
      <c r="B27" s="11" t="s">
        <v>37</v>
      </c>
      <c r="C27" s="7" t="s">
        <v>4</v>
      </c>
      <c r="D27" s="6"/>
    </row>
    <row r="28" ht="20.66929" customHeight="1">
      <c r="B28" s="11" t="s">
        <v>38</v>
      </c>
      <c r="C28" s="7" t="s">
        <v>6</v>
      </c>
      <c r="D28" s="6"/>
    </row>
    <row r="29" ht="65.6693" customHeight="1">
      <c r="B29" s="10" t="s">
        <v>39</v>
      </c>
      <c r="C29" s="7" t="s">
        <v>40</v>
      </c>
      <c r="D29" s="6"/>
    </row>
    <row r="30" ht="45" customHeight="1">
      <c r="B30" s="10" t="s">
        <v>41</v>
      </c>
      <c r="C30" s="9"/>
      <c r="D30" s="6"/>
    </row>
    <row r="31" ht="50.66929" customHeight="1">
      <c r="B31" s="11" t="s">
        <v>42</v>
      </c>
      <c r="C31" s="7" t="s">
        <v>43</v>
      </c>
      <c r="D31" s="6"/>
    </row>
    <row r="32" ht="65.6693" customHeight="1">
      <c r="B32" s="11" t="s">
        <v>44</v>
      </c>
      <c r="C32" s="7" t="s">
        <v>43</v>
      </c>
      <c r="D32" s="6"/>
    </row>
    <row r="33" ht="45" customHeight="1">
      <c r="B33" s="10" t="s">
        <v>45</v>
      </c>
      <c r="C33" s="9"/>
      <c r="D33" s="6"/>
    </row>
    <row r="34" ht="409.5">
      <c r="B34" s="11" t="s">
        <v>46</v>
      </c>
      <c r="C34" s="6" t="s">
        <v>47</v>
      </c>
      <c r="D34" s="14">
        <v>9</v>
      </c>
    </row>
    <row r="35" ht="409.5">
      <c r="B35" s="11" t="s">
        <v>46</v>
      </c>
      <c r="C35" s="6" t="s">
        <v>48</v>
      </c>
      <c r="D35" s="14">
        <v>3</v>
      </c>
    </row>
    <row r="36" ht="409.5">
      <c r="B36" s="11" t="s">
        <v>46</v>
      </c>
      <c r="C36" s="6" t="s">
        <v>49</v>
      </c>
      <c r="D36" s="14">
        <v>3</v>
      </c>
    </row>
    <row r="37" ht="409.5">
      <c r="B37" s="11" t="s">
        <v>50</v>
      </c>
      <c r="C37" s="6" t="s">
        <v>51</v>
      </c>
      <c r="D37" s="14">
        <v>9</v>
      </c>
    </row>
    <row r="38" ht="65.6693" customHeight="1">
      <c r="B38" s="11" t="s">
        <v>52</v>
      </c>
      <c r="C38" s="6" t="s">
        <v>53</v>
      </c>
      <c r="D38" s="14">
        <v>9</v>
      </c>
    </row>
    <row r="39" ht="409.5">
      <c r="B39" s="11" t="s">
        <v>54</v>
      </c>
      <c r="C39" s="6" t="s">
        <v>55</v>
      </c>
      <c r="D39" s="14">
        <v>9</v>
      </c>
    </row>
  </sheetData>
  <mergeCells count="1">
    <mergeCell ref="B2:C2"/>
  </mergeCells>
  <dataValidations count="32">
    <dataValidation type="custom" showDropDown="1" showInputMessage="1" error="Wartość nie może pozostać pusta._x000d__x000a_Wymagana minimalna długość 1 znaków._x000d__x000a_Wymagana maksymalna długość 2000 znaków._x000d_" prompt="Wartość nie może pozostać pusta._x000d__x000a_Wymagana minimalna długość 1 znaków._x000d__x000a_Wymagana maksymalna długość 2000 znaków._x000d_" sqref="C5">
      <formula1>IF(LEN(C5)&gt;=1,0,1)+IF(LEN(C5)&lt;=2000,0,1)=0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7">
      <formula1>IF(LEN(C7)&gt;=1,0,1)+IF(LEN(C7)&lt;=36,0,1)=0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8">
      <formula1>IF(LEN(C8)&gt;=1,0,1)+IF(LEN(C8)&lt;=36,0,1)=0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9">
      <formula1>IF(LEN(C9)&gt;=1,0,1)+IF(LEN(C9)&lt;=36,0,1)=0</formula1>
    </dataValidation>
    <dataValidation type="custom" showDropDown="1" showInputMessage="1" error="Wartość nie może pozostać pusta._x000d__x000a_Wymagana minimalna długość 1 znaków._x000d__x000a_Wymagana maksymalna długość 90 znaków._x000d_" prompt="Wartość nie może pozostać pusta._x000d__x000a_Wymagana minimalna długość 1 znaków._x000d__x000a_Wymagana maksymalna długość 90 znaków._x000d_" sqref="C10">
      <formula1>IF(LEN(C10)&gt;=1,0,1)+IF(LEN(C10)&lt;=90,0,1)=0</formula1>
    </dataValidation>
    <dataValidation type="custom" showDropDown="1" showInputMessage="1" error="Wartość nie może pozostać pusta._x000d__x000a_Dozwolone wartości to: AD, AE, AF, AG, AI, AL, AM, AN, AO, AQ, AR, AS, AT, AU, AW, AX, AZ, BA, BB, BD, BE, BF, BG, BH, BI, BJ, BL, BM, BN, BO, BR, BS, BT, BV, BW, BY, BZ, CA, CC, CD, CF, CG, CH, CI, CK, CL, CM, CN, CO,..." prompt="Wartość nie może pozostać pusta._x000d__x000a_Dozwolone wartości to: AD, AE, AF, AG, AI, AL, AM, AN, AO, AQ, AR, AS, AT, AU, AW, AX, AZ, BA, BB, BD, BE, BF, BG, BH, BI, BJ, BL, BM, BN, BO, BR, BS, BT, BV, BW, BY, BZ, CA, CC, CD, CF, CG, CH, CI, CK, CL, CM, CN, CO,..." sqref="C13">
      <formula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14">
      <formula1>IF(LEN(C14)&gt;=1,0,1)+IF(LEN(C14)&lt;=36,0,1)=0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15">
      <formula1>IF(LEN(C15)&gt;=1,0,1)+IF(LEN(C15)&lt;=36,0,1)=0</formula1>
    </dataValidation>
    <dataValidation type="custom" showDropDown="1" showInputMessage="1" error="Wartość nie może pozostać pusta._x000d__x000a_Wymagana minimalna długość 1 znaków._x000d__x000a_Wymagana maksymalna długość 36 znaków._x000d_" prompt="Wartość nie może pozostać pusta._x000d__x000a_Wymagana minimalna długość 1 znaków._x000d__x000a_Wymagana maksymalna długość 36 znaków._x000d_" sqref="C16">
      <formula1>IF(LEN(C16)&gt;=1,0,1)+IF(LEN(C16)&lt;=36,0,1)=0</formula1>
    </dataValidation>
    <dataValidation type="custom" allowBlank="1" showDropDown="1" showInputMessage="1" error="Wymagana minimalna długość 1 znaków._x000d__x000a_Wymagana maksymalna długość 210 znaków._x000d_" prompt="Wymagana minimalna długość 1 znaków._x000d__x000a_Wymagana maksymalna długość 210 znaków._x000d_" sqref="C17">
      <formula1>IF(LEN(C17)&gt;=1,0,1)+IF(LEN(C17)&lt;=210,0,1)=0</formula1>
    </dataValidation>
    <dataValidation type="custom" showDropDown="1" showInputMessage="1" error="Wartość nie może pozostać pusta._x000d__x000a_Wymagana minimalna długość 1 znaków._x000d__x000a_Wymagana maksymalna długość 10 znaków._x000d_" prompt="Wartość nie może pozostać pusta._x000d__x000a_Wymagana minimalna długość 1 znaków._x000d__x000a_Wymagana maksymalna długość 10 znaków._x000d_" sqref="C18">
      <formula1>IF(LEN(C18)&gt;=1,0,1)+IF(LEN(C18)&lt;=10,0,1)=0</formula1>
    </dataValidation>
    <dataValidation type="custom" showDropDown="1" showInputMessage="1" error="Wartość nie może pozostać pusta._x000d__x000a_Wymagana minimalna długość 1 znaków._x000d__x000a_Wymagana maksymalna długość 90 znaków._x000d_" prompt="Wartość nie może pozostać pusta._x000d__x000a_Wymagana minimalna długość 1 znaków._x000d__x000a_Wymagana maksymalna długość 90 znaków._x000d_" sqref="C19">
      <formula1>IF(LEN(C19)&gt;=1,0,1)+IF(LEN(C19)&lt;=90,0,1)=0</formula1>
    </dataValidation>
    <dataValidation type="custom" showDropDown="1" showInputMessage="1" error="Wartość nie może pozostać pusta._x000d__x000a_Wymagana minimalna długość 1 znaków._x000d__x000a_Wymagana maksymalna długość 15 znaków._x000d_" prompt="Wartość nie może pozostać pusta._x000d__x000a_Wymagana minimalna długość 1 znaków._x000d__x000a_Wymagana maksymalna długość 15 znaków._x000d_" sqref="C20">
      <formula1>IF(LEN(C20)&gt;=1,0,1)+IF(LEN(C20)&lt;=15,0,1)=0</formula1>
    </dataValidation>
    <dataValidation type="custom" showDropDown="1" showInputMessage="1" error="Wartość nie może pozostać pusta._x000d__x000a_Wymagana minimalna długość 1 znaków._x000d__x000a_Wymagana maksymalna długość 50 znaków._x000d_" prompt="Wartość nie może pozostać pusta._x000d__x000a_Wymagana minimalna długość 1 znaków._x000d__x000a_Wymagana maksymalna długość 50 znaków._x000d_" sqref="C21">
      <formula1>IF(LEN(C21)&gt;=1,0,1)+IF(LEN(C21)&lt;=50,0,1)=0</formula1>
    </dataValidation>
    <dataValidation type="custom" showDropDown="1" showInputMessage="1" error="Wartość nie może pozostać pusta._x000d__x000a_Dozwolone wartości to: 0111Z, 0112Z, 0113Z, 0114Z, 0115Z, 0116Z, 0119Z, 0121Z, 0122Z, 0123Z, 0124Z, 0125Z, 0126Z, 0127Z, 0128Z, 0129Z, 0130Z, 0141Z, 0142Z, 0143Z, 0144Z, 0145Z, 0146Z, 0147Z, 0149Z, 0150Z, 0161Z, 0162Z,..." prompt="Wartość nie może pozostać pusta._x000d__x000a_Dozwolone wartości to: 0111Z, 0112Z, 0113Z, 0114Z, 0115Z, 0116Z, 0119Z, 0121Z, 0122Z, 0123Z, 0124Z, 0125Z, 0126Z, 0127Z, 0128Z, 0129Z, 0130Z, 0141Z, 0142Z, 0143Z, 0144Z, 0145Z, 0146Z, 0147Z, 0149Z, 0150Z, 0161Z, 0162Z,..." sqref="C23">
      <formula1>0</formula1>
    </dataValidation>
    <dataValidation type="custom" showDropDown="1" showInputMessage="1" showErrorMessage="1" error="Wprowadzona kwota jest niepoprawna." sqref="D23">
      <formula1>ISNUMBER(D23)</formula1>
    </dataValidation>
    <dataValidation type="custom" showDropDown="1" showInputMessage="1" error="Wartość nie może pozostać pusta._x000d__x000a_Wartość musi być zgodna z formatem zdefiniowanym w XSD: Dziesięciocyfrowy kod, służący do identyfikacji podatników w Polsce._x000d_" prompt="Wartość nie może pozostać pusta._x000d__x000a_Wartość musi być zgodna z formatem zdefiniowanym w XSD: Dziesięciocyfrowy kod, służący do identyfikacji podatników w Polsce._x000d_" sqref="C24">
      <formula1>IF(REGEX.ISMATCH("^(([1-9]((\d[1-9])|([1-9]\d))\d{7}))$",C24) = 1,0,1)=0</formula1>
    </dataValidation>
    <dataValidation type="custom" allowBlank="1" showDropDown="1" showInputMessage="1" error="Wartość musi być zgodna z formatem zdefiniowanym w XSD: Dziesięciocyfrowy kod._x000d_" prompt="Wartość musi być zgodna z formatem zdefiniowanym w XSD: Dziesięciocyfrowy kod._x000d_" sqref="C25">
      <formula1>IF(REGEX.ISMATCH("^(\d{10})$",C25) = 1,0,1)=0</formula1>
    </dataValidation>
    <dataValidation type="custom" showDropDown="1" showInputMessage="1" error="Wartość nie może pozostać pusta._x000d__x000a_Minimalna dozwolona wartość to 1995-01-01._x000d__x000a_Maksymalna dozwolona wartość to 2099-12-31._x000d__x000a_Wartość musi być zgodna z formatem zdefiniowanym w XSD._x000d_" prompt="Wartość nie może pozostać pusta._x000d__x000a_Minimalna dozwolona wartość to 1995-01-01._x000d__x000a_Maksymalna dozwolona wartość to 2099-12-31._x000d__x000a__x000d_" sqref="C27">
      <formula1>IF("1995-01-01 00:00:00"&lt;=C27,0,1)+IF(C27&lt;="2099-12-31 00:00:00",0,1)+IF(REGEX.ISMATCH("^(((\d{4})-(\d{2})-(\d{2})))$",C27) = 1,0,1)=0</formula1>
    </dataValidation>
    <dataValidation type="custom" showDropDown="1" showInputMessage="1" error="Wartość nie może pozostać pusta._x000d__x000a_Minimalna dozwolona wartość to 1995-01-01._x000d__x000a_Maksymalna dozwolona wartość to 2099-12-31._x000d__x000a_Wartość musi być zgodna z formatem zdefiniowanym w XSD._x000d_" prompt="Wartość nie może pozostać pusta._x000d__x000a_Minimalna dozwolona wartość to 1995-01-01._x000d__x000a_Maksymalna dozwolona wartość to 2099-12-31._x000d__x000a__x000d_" sqref="C28">
      <formula1>IF("1995-01-01 00:00:00"&lt;=C28,0,1)+IF(C28&lt;="2099-12-31 00:00:00",0,1)+IF(REGEX.ISMATCH("^(((\d{4})-(\d{2})-(\d{2})))$",C28) = 1,0,1)=0</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C34">
      <formula1>IF(LEN(C34)&gt;=1,0,1)+IF(LEN(C34)&lt;=3500,0,1)=0</formula1>
    </dataValidation>
    <dataValidation type="custom" showDropDown="1" showInputMessage="1" showErrorMessage="1" error="Wprowadzona kwota jest niepoprawna." sqref="D34">
      <formula1>ISNUMBER(D34)</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C35">
      <formula1>IF(LEN(C35)&gt;=1,0,1)+IF(LEN(C35)&lt;=3500,0,1)=0</formula1>
    </dataValidation>
    <dataValidation type="custom" showDropDown="1" showInputMessage="1" showErrorMessage="1" error="Wprowadzona kwota jest niepoprawna." sqref="D35">
      <formula1>ISNUMBER(D35)</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C36">
      <formula1>IF(LEN(C36)&gt;=1,0,1)+IF(LEN(C36)&lt;=3500,0,1)=0</formula1>
    </dataValidation>
    <dataValidation type="custom" showDropDown="1" showInputMessage="1" showErrorMessage="1" error="Wprowadzona kwota jest niepoprawna." sqref="D36">
      <formula1>ISNUMBER(D36)</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C37">
      <formula1>IF(LEN(C37)&gt;=1,0,1)+IF(LEN(C37)&lt;=3500,0,1)=0</formula1>
    </dataValidation>
    <dataValidation type="custom" showDropDown="1" showInputMessage="1" showErrorMessage="1" error="Wprowadzona kwota jest niepoprawna." sqref="D37">
      <formula1>ISNUMBER(D37)</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C38">
      <formula1>IF(LEN(C38)&gt;=1,0,1)+IF(LEN(C38)&lt;=3500,0,1)=0</formula1>
    </dataValidation>
    <dataValidation type="custom" showDropDown="1" showInputMessage="1" showErrorMessage="1" error="Wprowadzona kwota jest niepoprawna." sqref="D38">
      <formula1>ISNUMBER(D38)</formula1>
    </dataValidation>
    <dataValidation type="custom" allowBlank="1" showDropDown="1" showInputMessage="1" error="Wymagana minimalna długość 1 znaków._x000d__x000a_Wymagana maksymalna długość 3500 znaków._x000d_" prompt="Wymagana minimalna długość 1 znaków._x000d__x000a_Wymagana maksymalna długość 3500 znaków._x000d_" sqref="C39">
      <formula1>IF(LEN(C39)&gt;=1,0,1)+IF(LEN(C39)&lt;=3500,0,1)=0</formula1>
    </dataValidation>
    <dataValidation type="custom" showDropDown="1" showInputMessage="1" showErrorMessage="1" error="Wprowadzona kwota jest niepoprawna." sqref="D39">
      <formula1>ISNUMBER(D39)</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extLst>
    <ext uri="{DA0DF6DB-593F-4E5A-9A91-8C5527F71BAF}">
      <customCellInplaceEditors>
        <customCellInplaceEditor type="comboBox" range="C13">
          <s>AD, AE, AF, AG, AI, AL, AM, AN, AO, AQ, AR, AS, AT, AU, AW, AX, AZ, BA, BB, BD, BE, BF, BG, BH, BI, BJ, BL, BM, BN, BO, BR, BS, BT, BV, BW, BY, BZ, CA, CC, CD, CF, CG, CH, CI, CK, CL, CM, CN, CO, CR, CU, CV, CX, CY, CZ, DE, DJ, DK, DM, DO, DZ, EC, EE, EG, EH, ER, ES, ET, FI, FJ, FK, FM, FO, FR, GA, GB, GD, GE, GF, GG, GH, GI, GL, GM, GN, GP, GQ, GR,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ST, SV, SY, SZ, TC, TD, TF, TG, TH, TJ, TK, TL, TM, TN, TO, TR, TT, TV, TW, TZ, UA, UG, UM, US, UY, UZ, VA, VC, VE, VG, VI, VN, VU, WF, WS, XC, XK, XL, YE, YT, ZA, ZM, ZW</s>
        </customCellInplaceEditor>
        <customCellInplaceEditor type="comboBox" range="C23">
          <s>0111Z, 0112Z, 0113Z, 0114Z, 0115Z, 0116Z, 0119Z, 0121Z, 0122Z, 0123Z, 0124Z, 0125Z, 0126Z, 0127Z, 0128Z, 0129Z, 0130Z, 0141Z, 0142Z, 0143Z, 0144Z, 0145Z, 0146Z, 0147Z, 0149Z, 0150Z, 0161Z, 0162Z, 0163Z, 0164Z, 0170Z, 0210Z, 0220Z, 0230Z, 0240Z, 0311Z, 0312Z, 0321Z, 0322Z, 0510Z, 0520Z, 0610Z, 0620Z, 0710Z, 0721Z, 0729Z, 0811Z, 0812Z, 0891Z, 0892Z, 0893Z, 0899Z, 0910Z, 0990Z, 1011Z, 1012Z, 1013Z, 1020Z, 1031Z, 1032Z, 1039Z, 1041Z, 1042Z, 1051Z, 1052Z, 1061Z, 1062Z, 1071Z, 1072Z, 1073Z, 1081Z, 1082Z, 1083Z, 1084Z, 1085Z, 1086Z, 1089Z, 1091Z, 1092Z, 1101Z, 1102Z, 1103Z, 1104Z, 1105Z, 1106Z, 1107Z, 1200Z, 1310A, 1310B, 1310C, 1310D, 1320A, 1320B, 1320C, 1320D, 1330Z, 1391Z, 1392Z, 1393Z, 1394Z, 1395Z, 1396Z, 1399Z, 1411Z, 1412Z, 1413Z, 1414Z, 1419Z, 1420Z, 1431Z, 1439Z, 1511Z, 1512Z, 1520Z, 1610Z, 1621Z, 1622Z, 1623Z, 1624Z, 1629Z, 1711Z, 1712Z, 1721Z, 1722Z, 1723Z, 1724Z, 1729Z, 1811Z, 1812Z, 1813Z, 1814Z, 1820Z, 1910Z, 1920Z, 2011Z, 2012Z, 2013Z, 2014Z, 2015Z, 2016Z, 2017Z, 2020Z, 2030Z, 2041Z, 2042Z, 2051Z, 2052Z, 2053Z, 2059Z, 2060Z, 2110Z, 2120Z, 2211Z, 2219Z, 2221Z, 2222Z, 2223Z, 2229Z, 2311Z, 2312Z, 2313Z, 2314Z, 2319Z, 2320Z, 2331Z, 2332Z, 2341Z, 2342Z, 2343Z, 2344Z, 2349Z, 2351Z, 2352Z, 2361Z, 2362Z, 2363Z, 2364Z, 2365Z, 2369Z, 2370Z, 2391Z, 2399Z, 2410Z, 2420Z, 2431Z, 2432Z, 2433Z, 2434Z, 2441Z, 2442A, 2442B, 2443Z, 2444Z, 2445Z, 2446Z, 2451Z, 2452Z, 2453Z, 2454A, 2454B, 2511Z, 2512Z, 2521Z, 2529Z, 2530Z, 2540Z, 2550Z, 2561Z, 2562Z, 2571Z, 2572Z, 2573Z, 2591Z, 2592Z, 2593Z, 2594Z, 2599Z, 2611Z, 2612Z, 2620Z, 2630Z, 2640Z, 2651Z, 2652Z, 2660Z, 2670Z, 2680Z, 2711Z, 2712Z, 2720Z, 2731Z, 2732Z, 2733Z, 2740Z, 2751Z, 2752Z, 2790Z, 2811Z, 2812Z, 2813Z, 2814Z, 2815Z, 2821Z, 2822Z, 2823Z, 2824Z, 2825Z, 2829Z, 2830Z, 2841Z, 2849Z, 2891Z, 2892Z, 2893Z, 2894Z, 2895Z, 2896Z, 2899Z, 2910A, 2910B, 2910C, 2910D, 2910E, 2920Z, 2931Z, 2932Z, 3011Z, 3012Z, 3020Z, 3030Z, 3040Z, 3091Z, 3092Z, 3099Z, 3101Z, 3102Z, 3103Z, 3109Z, 3211Z, 3212Z, 3213Z, 3220Z, 3230Z, 3240Z, 3250Z, 3291Z, 3299Z, 3311Z, 3312Z, 3313Z, 3314Z, 3315Z, 3316Z, 3317Z, 3319Z, 3320Z, 3511Z, 3512Z, 3513Z, 3514Z, 3521Z, 3522Z, 3523Z, 3530Z, 3600Z, 3700Z, 3811Z, 3812Z, 3821Z, 3822Z, 3831Z, 3832Z, 3900Z, 4110Z, 4120Z, 4211Z, 4212Z, 4213Z, 4221Z, 4222Z, 4291Z, 4299Z, 4311Z, 4312Z, 4313Z, 4321Z, 4322Z, 4329Z, 4331Z, 4332Z, 4333Z, 4334Z, 4339Z, 4391Z, 4399Z, 4511Z, 4519Z, 4520Z, 4531Z, 4532Z, 4540Z, 4611Z, 4612Z, 4613Z, 4614Z, 4615Z, 4616Z, 4617Z, 4618Z, 4619Z, 4621Z, 4622Z, 4623Z, 4624Z, 4631Z, 4632Z, 4633Z, 4634A, 4634B, 4635Z, 4636Z, 4637Z, 4638Z, 4639Z, 4641Z, 4642Z, 4643Z, 4644Z, 4645Z, 4646Z, 4647Z, 4648Z, 4649Z, 4651Z, 4652Z, 4661Z, 4662Z, 4663Z, 4664Z, 4665Z, 4666Z, 4669Z, 4671Z, 4672Z, 4673Z, 4674Z, 4675Z, 4676Z, 4677Z, 4690Z, 4711Z, 4719Z, 4721Z, 4722Z, 4723Z, 4724Z, 4725Z, 4726Z, 4729Z, 4730Z, 4741Z, 4742Z, 4743Z, 4751Z, 4752Z, 4753Z, 4754Z, 4759Z, 4761Z, 4762Z, 4763Z, 4764Z, 4765Z, 4771Z, 4772Z, 4773Z, 4774Z, 4775Z, 4776Z, 4777Z, 4778Z, 4779Z, 4781Z, 4782Z, 4789Z, 4791Z, 4799Z, 4910Z, 4920Z, 4931Z, 4932Z, 4939Z, 4941Z, 4942Z, 4950A, 4950B, 5010Z, 5020Z, 5030Z, 5040Z, 5110Z, 5121Z, 5122Z, 5210A, 5210B, 5221Z, 5222A, 5222B, 5223Z, 5224A, 5224B, 5224C, 5229A, 5229B, 5229C, 5310Z, 5320Z, 5510Z, 5520Z, 5530Z, 5590Z, 5610A, 5610B, 5621Z, 5629Z, 5630Z, 5811Z, 5812Z, 5813Z, 5814Z, 5819Z, 5821Z, 5829Z, 5911Z, 5912Z, 5913Z, 5914Z, 5920Z, 6010Z, 6020Z, 6110Z, 6120Z, 6130Z, 6190Z, 6201Z, 6202Z, 6203Z, 6209Z, 6311Z, 6312Z, 6391Z, 6399Z, 6411Z, 6419Z, 6420Z, 6430Z, 6491Z, 6492Z, 6499Z, 6511Z, 6512Z, 6520Z, 6530Z, 6611Z, 6612Z, 6619Z, 6621Z, 6622Z, 6629Z, 6630Z, 6810Z, 6820Z, 6831Z, 6832Z, 6910Z, 6920Z, 7010Z, 7021Z, 7022Z, 7111Z, 7112Z, 7120A, 7120B, 7211Z, 7219Z, 7220Z, 7311Z, 7312A, 7312B, 7312C, 7312D, 7320Z, 7410Z, 7420Z, 7430Z, 7490Z, 7500Z, 7711Z, 7712Z, 7721Z, 7722Z, 7729Z, 7731Z, 7732Z, 7733Z, 7734Z, 7735Z, 7739Z, 7740Z, 7810Z, 7820Z, 7830Z, 7911A, 7911B, 7912Z, 7990A, 7990B, 7990C, 8010Z, 8020Z, 8030Z, 8110Z, 8121Z, 8122Z, 8129Z, 8130Z, 8211Z, 8219Z, 8220Z, 8230Z, 8291Z, 8292Z, 8299Z, 8411Z, 8412Z, 8413Z, 8421Z, 8422Z, 8423Z, 8424Z, 8425Z, 8430Z, 8510Z, 8520Z, 8531A, 8531B, 8532A, 8532B, 8532C, 8532D, 8541A, 8541B, 8541C, 8542Z, 8551Z, 8552Z, 8553Z, 8559A, 8559B, 8560Z, 8610Z, 8621Z, 8622Z, 8623Z, 8690A, 8690B, 8690C, 8690D, 8690E, 8710Z, 8720Z, 8730Z, 8790Z, 8810Z, 8891Z, 8899Z, 9001Z, 9002Z, 9003Z, 9004Z, 9101A, 9101B, 9102Z, 9103Z, 9104Z, 9200Z, 9311Z, 9312Z, 9313Z, 9319Z, 9321Z, 9329Z, 9411Z, 9412Z, 9420Z, 9491Z, 9492Z, 9499Z, 9511Z, 9512Z, 9521Z, 9522Z, 9523Z, 9524Z, 9525Z, 9529Z, 9601Z, 9602Z, 9603Z, 9604Z, 9609Z, 9700Z, 9810Z, 9820Z, 9900Z</s>
        </customCellInplaceEditor>
      </customCellInplaceEditors>
    </ext>
  </extLst>
</worksheet>
</file>

<file path=xl/worksheets/sheet3.xml><?xml version="1.0" encoding="utf-8"?>
<worksheet xmlns:r="http://schemas.openxmlformats.org/officeDocument/2006/relationships" xmlns="http://schemas.openxmlformats.org/spreadsheetml/2006/main">
  <sheetPr>
    <pageSetUpPr fitToPage="1"/>
  </sheetPr>
  <sheetViews>
    <sheetView workbookViewId="0">
      <selection activeCell="C134" sqref="C134"/>
    </sheetView>
  </sheetViews>
  <sheetFormatPr defaultRowHeight="15"/>
  <cols>
    <col min="2" max="2" width="79.85547" style="2" customWidth="1"/>
    <col min="3" max="3" width="16.14063" style="2" customWidth="1"/>
    <col min="4" max="4" width="16.14063" style="2" customWidth="1"/>
    <col min="5" max="5" width="16.14063" style="2" customWidth="1"/>
    <col min="6" max="6" width="5.425781" style="2" customWidth="1"/>
  </cols>
  <sheetData>
    <row r="2" ht="65.6693" customHeight="1">
      <c r="B2" s="16" t="s">
        <v>56</v>
      </c>
      <c r="C2" s="16" t="s">
        <v>57</v>
      </c>
      <c r="D2" s="16" t="s">
        <v>58</v>
      </c>
      <c r="E2" s="16" t="s">
        <v>59</v>
      </c>
      <c r="F2" s="16" t="s">
        <v>60</v>
      </c>
    </row>
    <row r="3" ht="20.66929" customHeight="1">
      <c r="B3" s="17" t="s">
        <v>61</v>
      </c>
      <c r="C3" s="18">
        <f>C4+C46+C89+C90</f>
        <v>48425</v>
      </c>
      <c r="D3" s="18">
        <f>D4+D46+D89+D90</f>
        <v>49861</v>
      </c>
      <c r="E3" s="18">
        <f>E4+E46+E89+E90</f>
        <v>0</v>
      </c>
      <c r="F3" s="14">
        <v>2</v>
      </c>
    </row>
    <row r="4" ht="20.66929" customHeight="1">
      <c r="B4" s="19" t="s">
        <v>62</v>
      </c>
      <c r="C4" s="18">
        <f>C5+C10+C19+C23+C43</f>
        <v>47683</v>
      </c>
      <c r="D4" s="18">
        <f>D5+D10+D19+D23+D43</f>
        <v>49160</v>
      </c>
      <c r="E4" s="18">
        <f>E5+E10+E19+E23+E43</f>
        <v>0</v>
      </c>
      <c r="F4" s="14">
        <v>2</v>
      </c>
    </row>
    <row r="5" ht="20.66929" customHeight="1">
      <c r="B5" s="20" t="s">
        <v>63</v>
      </c>
      <c r="C5" s="18">
        <f>C6+C7+C8+C9</f>
        <v>526</v>
      </c>
      <c r="D5" s="18">
        <f>D6+D7+D8+D9</f>
        <v>69</v>
      </c>
      <c r="E5" s="18">
        <f>E6+E7+E8+E9</f>
        <v>0</v>
      </c>
      <c r="F5" s="14">
        <v>2</v>
      </c>
    </row>
    <row r="6" ht="20.66929" customHeight="1">
      <c r="B6" s="13" t="s">
        <v>64</v>
      </c>
      <c r="C6" s="18">
        <f>0</f>
        <v>0</v>
      </c>
      <c r="D6" s="18">
        <f>0</f>
        <v>0</v>
      </c>
      <c r="E6" s="14">
        <v>0</v>
      </c>
      <c r="F6" s="14">
        <v>2</v>
      </c>
    </row>
    <row r="7" ht="20.66929" customHeight="1">
      <c r="B7" s="13" t="s">
        <v>65</v>
      </c>
      <c r="C7" s="18">
        <f>0</f>
        <v>0</v>
      </c>
      <c r="D7" s="18">
        <f>0</f>
        <v>0</v>
      </c>
      <c r="E7" s="14">
        <v>0</v>
      </c>
      <c r="F7" s="14">
        <v>2</v>
      </c>
    </row>
    <row r="8" ht="20.66929" customHeight="1">
      <c r="B8" s="13" t="s">
        <v>66</v>
      </c>
      <c r="C8" s="18">
        <f>19</f>
        <v>19</v>
      </c>
      <c r="D8" s="14">
        <v>41</v>
      </c>
      <c r="E8" s="14">
        <v>0</v>
      </c>
      <c r="F8" s="14">
        <v>2</v>
      </c>
    </row>
    <row r="9" ht="20.66929" customHeight="1">
      <c r="B9" s="13" t="s">
        <v>67</v>
      </c>
      <c r="C9" s="14">
        <v>507</v>
      </c>
      <c r="D9" s="14">
        <v>28</v>
      </c>
      <c r="E9" s="14">
        <v>0</v>
      </c>
      <c r="F9" s="14">
        <v>2</v>
      </c>
    </row>
    <row r="10" ht="20.66929" customHeight="1">
      <c r="B10" s="20" t="s">
        <v>68</v>
      </c>
      <c r="C10" s="18">
        <f>C11+C17+C18</f>
        <v>273</v>
      </c>
      <c r="D10" s="18">
        <f>D11+D17+D18</f>
        <v>373</v>
      </c>
      <c r="E10" s="18">
        <f>E11+E17+E18</f>
        <v>0</v>
      </c>
      <c r="F10" s="14">
        <v>2</v>
      </c>
    </row>
    <row r="11" ht="20.66929" customHeight="1">
      <c r="B11" s="13" t="s">
        <v>69</v>
      </c>
      <c r="C11" s="18">
        <f>C12+C13+C14+C15+C16</f>
        <v>273</v>
      </c>
      <c r="D11" s="18">
        <f>D12+D13+D14+D15+D16</f>
        <v>373</v>
      </c>
      <c r="E11" s="18">
        <f>E12+E13+E14+E15+E16</f>
        <v>0</v>
      </c>
      <c r="F11" s="14">
        <v>2</v>
      </c>
    </row>
    <row r="12" ht="20.66929" customHeight="1">
      <c r="B12" s="21" t="s">
        <v>70</v>
      </c>
      <c r="C12" s="18">
        <f>0</f>
        <v>0</v>
      </c>
      <c r="D12" s="18">
        <f>0</f>
        <v>0</v>
      </c>
      <c r="E12" s="14">
        <v>0</v>
      </c>
      <c r="F12" s="14">
        <v>2</v>
      </c>
    </row>
    <row r="13" ht="20.66929" customHeight="1">
      <c r="B13" s="21" t="s">
        <v>71</v>
      </c>
      <c r="C13" s="18">
        <f>0</f>
        <v>0</v>
      </c>
      <c r="D13" s="18">
        <f>0</f>
        <v>0</v>
      </c>
      <c r="E13" s="14">
        <v>0</v>
      </c>
      <c r="F13" s="14">
        <v>2</v>
      </c>
    </row>
    <row r="14" ht="20.66929" customHeight="1">
      <c r="B14" s="21" t="s">
        <v>72</v>
      </c>
      <c r="C14" s="18">
        <f>32</f>
        <v>32</v>
      </c>
      <c r="D14" s="18">
        <f>34</f>
        <v>34</v>
      </c>
      <c r="E14" s="14">
        <v>0</v>
      </c>
      <c r="F14" s="14">
        <v>2</v>
      </c>
    </row>
    <row r="15" ht="20.66929" customHeight="1">
      <c r="B15" s="21" t="s">
        <v>73</v>
      </c>
      <c r="C15" s="18">
        <f>241</f>
        <v>241</v>
      </c>
      <c r="D15" s="18">
        <f>339</f>
        <v>339</v>
      </c>
      <c r="E15" s="14">
        <v>0</v>
      </c>
      <c r="F15" s="14">
        <v>2</v>
      </c>
    </row>
    <row r="16" ht="20.66929" customHeight="1">
      <c r="B16" s="21" t="s">
        <v>74</v>
      </c>
      <c r="C16" s="18">
        <f>0</f>
        <v>0</v>
      </c>
      <c r="D16" s="18">
        <f>0</f>
        <v>0</v>
      </c>
      <c r="E16" s="14">
        <v>0</v>
      </c>
      <c r="F16" s="14">
        <v>2</v>
      </c>
    </row>
    <row r="17" ht="20.66929" customHeight="1">
      <c r="B17" s="13" t="s">
        <v>75</v>
      </c>
      <c r="C17" s="18">
        <f>0</f>
        <v>0</v>
      </c>
      <c r="D17" s="18">
        <f>0</f>
        <v>0</v>
      </c>
      <c r="E17" s="14">
        <v>0</v>
      </c>
      <c r="F17" s="14">
        <v>2</v>
      </c>
    </row>
    <row r="18" ht="20.66929" customHeight="1">
      <c r="B18" s="13" t="s">
        <v>76</v>
      </c>
      <c r="C18" s="14">
        <v>0</v>
      </c>
      <c r="D18" s="14">
        <v>0</v>
      </c>
      <c r="E18" s="14">
        <v>0</v>
      </c>
      <c r="F18" s="14">
        <v>2</v>
      </c>
    </row>
    <row r="19" ht="20.66929" customHeight="1">
      <c r="B19" s="20" t="s">
        <v>77</v>
      </c>
      <c r="C19" s="18">
        <f>C20+C21+C22</f>
        <v>99</v>
      </c>
      <c r="D19" s="18">
        <f>D20+D21+D22</f>
        <v>104</v>
      </c>
      <c r="E19" s="18">
        <f>E20+E21+E22</f>
        <v>0</v>
      </c>
      <c r="F19" s="14">
        <v>2</v>
      </c>
    </row>
    <row r="20" ht="20.66929" customHeight="1">
      <c r="B20" s="13" t="s">
        <v>78</v>
      </c>
      <c r="C20" s="18">
        <f>0</f>
        <v>0</v>
      </c>
      <c r="D20" s="18">
        <f>0</f>
        <v>0</v>
      </c>
      <c r="E20" s="14">
        <v>0</v>
      </c>
      <c r="F20" s="14">
        <v>2</v>
      </c>
    </row>
    <row r="21" ht="20.66929" customHeight="1">
      <c r="B21" s="13" t="s">
        <v>79</v>
      </c>
      <c r="C21" s="18">
        <f>0</f>
        <v>0</v>
      </c>
      <c r="D21" s="18">
        <f>0</f>
        <v>0</v>
      </c>
      <c r="E21" s="14">
        <v>0</v>
      </c>
      <c r="F21" s="14">
        <v>2</v>
      </c>
    </row>
    <row r="22" ht="20.66929" customHeight="1">
      <c r="B22" s="13" t="s">
        <v>80</v>
      </c>
      <c r="C22" s="18">
        <f>99</f>
        <v>99</v>
      </c>
      <c r="D22" s="18">
        <f>104</f>
        <v>104</v>
      </c>
      <c r="E22" s="14">
        <v>0</v>
      </c>
      <c r="F22" s="14">
        <v>2</v>
      </c>
    </row>
    <row r="23" ht="20.66929" customHeight="1">
      <c r="B23" s="20" t="s">
        <v>81</v>
      </c>
      <c r="C23" s="14">
        <v>46785</v>
      </c>
      <c r="D23" s="18">
        <f>D24+D25+D26+D42</f>
        <v>48614</v>
      </c>
      <c r="E23" s="18">
        <f>E24+E25+E26+E42</f>
        <v>0</v>
      </c>
      <c r="F23" s="14">
        <v>2</v>
      </c>
    </row>
    <row r="24" ht="20.66929" customHeight="1">
      <c r="B24" s="13" t="s">
        <v>82</v>
      </c>
      <c r="C24" s="18">
        <f>46634</f>
        <v>46634</v>
      </c>
      <c r="D24" s="18">
        <f>48614</f>
        <v>48614</v>
      </c>
      <c r="E24" s="14">
        <v>0</v>
      </c>
      <c r="F24" s="14">
        <v>2</v>
      </c>
    </row>
    <row r="25" ht="20.66929" customHeight="1">
      <c r="B25" s="13" t="s">
        <v>83</v>
      </c>
      <c r="C25" s="18">
        <f>0</f>
        <v>0</v>
      </c>
      <c r="D25" s="18">
        <f>0</f>
        <v>0</v>
      </c>
      <c r="E25" s="14">
        <v>0</v>
      </c>
      <c r="F25" s="14">
        <v>2</v>
      </c>
    </row>
    <row r="26" ht="20.66929" customHeight="1">
      <c r="B26" s="13" t="s">
        <v>84</v>
      </c>
      <c r="C26" s="18">
        <f>C27+C32+C37</f>
        <v>152</v>
      </c>
      <c r="D26" s="18">
        <f>D27+D32+D37</f>
        <v>0</v>
      </c>
      <c r="E26" s="18">
        <f>E27+E32+E37</f>
        <v>0</v>
      </c>
      <c r="F26" s="14">
        <v>2</v>
      </c>
    </row>
    <row r="27" ht="20.66929" customHeight="1">
      <c r="B27" s="21" t="s">
        <v>85</v>
      </c>
      <c r="C27" s="18">
        <f>C28+C29+C30+C31</f>
        <v>152</v>
      </c>
      <c r="D27" s="18">
        <f>D28+D29+D30+D31</f>
        <v>0</v>
      </c>
      <c r="E27" s="18">
        <f>E28+E29+E30+E31</f>
        <v>0</v>
      </c>
      <c r="F27" s="14">
        <v>2</v>
      </c>
    </row>
    <row r="28" ht="20.66929" customHeight="1">
      <c r="B28" s="22" t="s">
        <v>86</v>
      </c>
      <c r="C28" s="14">
        <v>152</v>
      </c>
      <c r="D28" s="18">
        <f>0</f>
        <v>0</v>
      </c>
      <c r="E28" s="14">
        <v>0</v>
      </c>
      <c r="F28" s="14">
        <v>2</v>
      </c>
    </row>
    <row r="29" ht="20.66929" customHeight="1">
      <c r="B29" s="22" t="s">
        <v>87</v>
      </c>
      <c r="C29" s="18">
        <f>0</f>
        <v>0</v>
      </c>
      <c r="D29" s="18">
        <f>0</f>
        <v>0</v>
      </c>
      <c r="E29" s="14">
        <v>0</v>
      </c>
      <c r="F29" s="14">
        <v>2</v>
      </c>
    </row>
    <row r="30" ht="20.66929" customHeight="1">
      <c r="B30" s="22" t="s">
        <v>88</v>
      </c>
      <c r="C30" s="18">
        <f>0</f>
        <v>0</v>
      </c>
      <c r="D30" s="18">
        <f>0</f>
        <v>0</v>
      </c>
      <c r="E30" s="14">
        <v>0</v>
      </c>
      <c r="F30" s="14">
        <v>2</v>
      </c>
    </row>
    <row r="31" ht="20.66929" customHeight="1">
      <c r="B31" s="22" t="s">
        <v>89</v>
      </c>
      <c r="C31" s="18">
        <f>0</f>
        <v>0</v>
      </c>
      <c r="D31" s="18">
        <f>0</f>
        <v>0</v>
      </c>
      <c r="E31" s="14">
        <v>0</v>
      </c>
      <c r="F31" s="14">
        <v>2</v>
      </c>
    </row>
    <row r="32" ht="20.66929" customHeight="1">
      <c r="B32" s="21" t="s">
        <v>90</v>
      </c>
      <c r="C32" s="18">
        <f>C33+C34+C35+C36</f>
        <v>0</v>
      </c>
      <c r="D32" s="18">
        <f>D33+D34+D35+D36</f>
        <v>0</v>
      </c>
      <c r="E32" s="18">
        <f>E33+E34+E35+E36</f>
        <v>0</v>
      </c>
      <c r="F32" s="14">
        <v>2</v>
      </c>
    </row>
    <row r="33" ht="20.66929" customHeight="1">
      <c r="B33" s="22" t="s">
        <v>86</v>
      </c>
      <c r="C33" s="18">
        <f>0</f>
        <v>0</v>
      </c>
      <c r="D33" s="18">
        <f>0</f>
        <v>0</v>
      </c>
      <c r="E33" s="14">
        <v>0</v>
      </c>
      <c r="F33" s="14">
        <v>2</v>
      </c>
    </row>
    <row r="34" ht="20.66929" customHeight="1">
      <c r="B34" s="22" t="s">
        <v>87</v>
      </c>
      <c r="C34" s="18">
        <f>0</f>
        <v>0</v>
      </c>
      <c r="D34" s="18">
        <f>0</f>
        <v>0</v>
      </c>
      <c r="E34" s="14">
        <v>0</v>
      </c>
      <c r="F34" s="14">
        <v>2</v>
      </c>
    </row>
    <row r="35" ht="20.66929" customHeight="1">
      <c r="B35" s="22" t="s">
        <v>88</v>
      </c>
      <c r="C35" s="18">
        <f>0</f>
        <v>0</v>
      </c>
      <c r="D35" s="18">
        <f>0</f>
        <v>0</v>
      </c>
      <c r="E35" s="14">
        <v>0</v>
      </c>
      <c r="F35" s="14">
        <v>2</v>
      </c>
    </row>
    <row r="36" ht="20.66929" customHeight="1">
      <c r="B36" s="22" t="s">
        <v>89</v>
      </c>
      <c r="C36" s="18">
        <f>0</f>
        <v>0</v>
      </c>
      <c r="D36" s="18">
        <f>0</f>
        <v>0</v>
      </c>
      <c r="E36" s="14">
        <v>0</v>
      </c>
      <c r="F36" s="14">
        <v>2</v>
      </c>
    </row>
    <row r="37" ht="20.66929" customHeight="1">
      <c r="B37" s="21" t="s">
        <v>91</v>
      </c>
      <c r="C37" s="18">
        <f>C38+C39+C40+C41</f>
        <v>0</v>
      </c>
      <c r="D37" s="18">
        <f>D38+D39+D40+D41</f>
        <v>0</v>
      </c>
      <c r="E37" s="18">
        <f>E38+E39+E40+E41</f>
        <v>0</v>
      </c>
      <c r="F37" s="14">
        <v>2</v>
      </c>
    </row>
    <row r="38" ht="20.66929" customHeight="1">
      <c r="B38" s="22" t="s">
        <v>86</v>
      </c>
      <c r="C38" s="14">
        <v>0</v>
      </c>
      <c r="D38" s="18">
        <f>0</f>
        <v>0</v>
      </c>
      <c r="E38" s="14">
        <v>0</v>
      </c>
      <c r="F38" s="14">
        <v>2</v>
      </c>
    </row>
    <row r="39" ht="20.66929" customHeight="1">
      <c r="B39" s="22" t="s">
        <v>87</v>
      </c>
      <c r="C39" s="18">
        <f>0</f>
        <v>0</v>
      </c>
      <c r="D39" s="18">
        <f>0</f>
        <v>0</v>
      </c>
      <c r="E39" s="14">
        <v>0</v>
      </c>
      <c r="F39" s="14">
        <v>2</v>
      </c>
    </row>
    <row r="40" ht="20.66929" customHeight="1">
      <c r="B40" s="22" t="s">
        <v>88</v>
      </c>
      <c r="C40" s="18">
        <f>0</f>
        <v>0</v>
      </c>
      <c r="D40" s="18">
        <f>0</f>
        <v>0</v>
      </c>
      <c r="E40" s="14">
        <v>0</v>
      </c>
      <c r="F40" s="14">
        <v>2</v>
      </c>
    </row>
    <row r="41" ht="20.66929" customHeight="1">
      <c r="B41" s="22" t="s">
        <v>89</v>
      </c>
      <c r="C41" s="18">
        <f>0</f>
        <v>0</v>
      </c>
      <c r="D41" s="18">
        <f>0</f>
        <v>0</v>
      </c>
      <c r="E41" s="14">
        <v>0</v>
      </c>
      <c r="F41" s="14">
        <v>2</v>
      </c>
    </row>
    <row r="42" ht="20.66929" customHeight="1">
      <c r="B42" s="13" t="s">
        <v>92</v>
      </c>
      <c r="C42" s="18">
        <f>0</f>
        <v>0</v>
      </c>
      <c r="D42" s="18">
        <f>0</f>
        <v>0</v>
      </c>
      <c r="E42" s="14">
        <v>0</v>
      </c>
      <c r="F42" s="14">
        <v>2</v>
      </c>
    </row>
    <row r="43" ht="20.66929" customHeight="1">
      <c r="B43" s="20" t="s">
        <v>93</v>
      </c>
      <c r="C43" s="18">
        <f>C44+C45</f>
        <v>0</v>
      </c>
      <c r="D43" s="18">
        <f>D44+D45</f>
        <v>0</v>
      </c>
      <c r="E43" s="18">
        <f>E44+E45</f>
        <v>0</v>
      </c>
      <c r="F43" s="14">
        <v>2</v>
      </c>
    </row>
    <row r="44" ht="20.66929" customHeight="1">
      <c r="B44" s="13" t="s">
        <v>94</v>
      </c>
      <c r="C44" s="18">
        <f>0</f>
        <v>0</v>
      </c>
      <c r="D44" s="18">
        <f>0</f>
        <v>0</v>
      </c>
      <c r="E44" s="14">
        <v>0</v>
      </c>
      <c r="F44" s="14">
        <v>2</v>
      </c>
    </row>
    <row r="45" ht="20.66929" customHeight="1">
      <c r="B45" s="13" t="s">
        <v>95</v>
      </c>
      <c r="C45" s="18">
        <f>0</f>
        <v>0</v>
      </c>
      <c r="D45" s="18">
        <f>0</f>
        <v>0</v>
      </c>
      <c r="E45" s="14">
        <v>0</v>
      </c>
      <c r="F45" s="14">
        <v>2</v>
      </c>
    </row>
    <row r="46" ht="20.66929" customHeight="1">
      <c r="B46" s="19" t="s">
        <v>96</v>
      </c>
      <c r="C46" s="14">
        <v>742</v>
      </c>
      <c r="D46" s="18">
        <f>D47+D53+D71+D88</f>
        <v>701</v>
      </c>
      <c r="E46" s="18">
        <f>E47+E53+E71+E88</f>
        <v>0</v>
      </c>
      <c r="F46" s="14">
        <v>2</v>
      </c>
    </row>
    <row r="47" ht="20.66929" customHeight="1">
      <c r="B47" s="20" t="s">
        <v>97</v>
      </c>
      <c r="C47" s="18">
        <f>C48+C49+C50+C51+C52</f>
        <v>0</v>
      </c>
      <c r="D47" s="18">
        <f>D48+D49+D50+D51+D52</f>
        <v>0</v>
      </c>
      <c r="E47" s="18">
        <f>E48+E49+E50+E51+E52</f>
        <v>0</v>
      </c>
      <c r="F47" s="14">
        <v>2</v>
      </c>
    </row>
    <row r="48" ht="20.66929" customHeight="1">
      <c r="B48" s="13" t="s">
        <v>98</v>
      </c>
      <c r="C48" s="18">
        <f>0</f>
        <v>0</v>
      </c>
      <c r="D48" s="18">
        <f>0</f>
        <v>0</v>
      </c>
      <c r="E48" s="14">
        <v>0</v>
      </c>
      <c r="F48" s="14">
        <v>2</v>
      </c>
    </row>
    <row r="49" ht="20.66929" customHeight="1">
      <c r="B49" s="13" t="s">
        <v>99</v>
      </c>
      <c r="C49" s="18">
        <f>0</f>
        <v>0</v>
      </c>
      <c r="D49" s="18">
        <f>0</f>
        <v>0</v>
      </c>
      <c r="E49" s="14">
        <v>0</v>
      </c>
      <c r="F49" s="14">
        <v>2</v>
      </c>
    </row>
    <row r="50" ht="20.66929" customHeight="1">
      <c r="B50" s="13" t="s">
        <v>100</v>
      </c>
      <c r="C50" s="18">
        <f>0</f>
        <v>0</v>
      </c>
      <c r="D50" s="18">
        <f>0</f>
        <v>0</v>
      </c>
      <c r="E50" s="14">
        <v>0</v>
      </c>
      <c r="F50" s="14">
        <v>2</v>
      </c>
    </row>
    <row r="51" ht="20.66929" customHeight="1">
      <c r="B51" s="13" t="s">
        <v>101</v>
      </c>
      <c r="C51" s="18">
        <f>0</f>
        <v>0</v>
      </c>
      <c r="D51" s="18">
        <f>0</f>
        <v>0</v>
      </c>
      <c r="E51" s="14">
        <v>0</v>
      </c>
      <c r="F51" s="14">
        <v>2</v>
      </c>
    </row>
    <row r="52" ht="20.66929" customHeight="1">
      <c r="B52" s="13" t="s">
        <v>102</v>
      </c>
      <c r="C52" s="14">
        <v>0</v>
      </c>
      <c r="D52" s="18">
        <f>0</f>
        <v>0</v>
      </c>
      <c r="E52" s="14">
        <v>0</v>
      </c>
      <c r="F52" s="14">
        <v>2</v>
      </c>
    </row>
    <row r="53" ht="20.66929" customHeight="1">
      <c r="B53" s="20" t="s">
        <v>103</v>
      </c>
      <c r="C53" s="18">
        <f>C54+C59+C64</f>
        <v>59</v>
      </c>
      <c r="D53" s="18">
        <f>D54+D59+D64</f>
        <v>43</v>
      </c>
      <c r="E53" s="18">
        <f>E54+E59+E64</f>
        <v>0</v>
      </c>
      <c r="F53" s="14">
        <v>2</v>
      </c>
    </row>
    <row r="54" ht="20.66929" customHeight="1">
      <c r="B54" s="13" t="s">
        <v>104</v>
      </c>
      <c r="C54" s="18">
        <f>C55+C58</f>
        <v>3</v>
      </c>
      <c r="D54" s="18">
        <f>D55+D58</f>
        <v>0</v>
      </c>
      <c r="E54" s="18">
        <f>E55+E58</f>
        <v>0</v>
      </c>
      <c r="F54" s="14">
        <v>2</v>
      </c>
    </row>
    <row r="55" ht="20.66929" customHeight="1">
      <c r="B55" s="21" t="s">
        <v>105</v>
      </c>
      <c r="C55" s="18">
        <f>C56+C57</f>
        <v>3</v>
      </c>
      <c r="D55" s="18">
        <f>D56+D57</f>
        <v>0</v>
      </c>
      <c r="E55" s="18">
        <f>E56+E57</f>
        <v>0</v>
      </c>
      <c r="F55" s="14">
        <v>2</v>
      </c>
    </row>
    <row r="56" ht="20.66929" customHeight="1">
      <c r="B56" s="22" t="s">
        <v>106</v>
      </c>
      <c r="C56" s="18">
        <f>3</f>
        <v>3</v>
      </c>
      <c r="D56" s="18">
        <f>0</f>
        <v>0</v>
      </c>
      <c r="E56" s="14">
        <v>0</v>
      </c>
      <c r="F56" s="14">
        <v>2</v>
      </c>
    </row>
    <row r="57" ht="20.66929" customHeight="1">
      <c r="B57" s="22" t="s">
        <v>107</v>
      </c>
      <c r="C57" s="18">
        <f>0</f>
        <v>0</v>
      </c>
      <c r="D57" s="18">
        <f>0</f>
        <v>0</v>
      </c>
      <c r="E57" s="14">
        <v>0</v>
      </c>
      <c r="F57" s="14">
        <v>2</v>
      </c>
    </row>
    <row r="58" ht="20.66929" customHeight="1">
      <c r="B58" s="21" t="s">
        <v>108</v>
      </c>
      <c r="C58" s="18">
        <f>0</f>
        <v>0</v>
      </c>
      <c r="D58" s="18">
        <f>0</f>
        <v>0</v>
      </c>
      <c r="E58" s="14">
        <v>0</v>
      </c>
      <c r="F58" s="14">
        <v>2</v>
      </c>
    </row>
    <row r="59" ht="20.66929" customHeight="1">
      <c r="B59" s="13" t="s">
        <v>109</v>
      </c>
      <c r="C59" s="18">
        <f>C60+C63</f>
        <v>0</v>
      </c>
      <c r="D59" s="18">
        <f>D60+D63</f>
        <v>0</v>
      </c>
      <c r="E59" s="18">
        <f>E60+E63</f>
        <v>0</v>
      </c>
      <c r="F59" s="14">
        <v>2</v>
      </c>
    </row>
    <row r="60" ht="20.66929" customHeight="1">
      <c r="B60" s="21" t="s">
        <v>105</v>
      </c>
      <c r="C60" s="18">
        <f>C61+C62</f>
        <v>0</v>
      </c>
      <c r="D60" s="18">
        <f>D61+D62</f>
        <v>0</v>
      </c>
      <c r="E60" s="18">
        <f>E61+E62</f>
        <v>0</v>
      </c>
      <c r="F60" s="14">
        <v>2</v>
      </c>
    </row>
    <row r="61" ht="20.66929" customHeight="1">
      <c r="B61" s="22" t="s">
        <v>106</v>
      </c>
      <c r="C61" s="18">
        <f>0</f>
        <v>0</v>
      </c>
      <c r="D61" s="18">
        <f>0</f>
        <v>0</v>
      </c>
      <c r="E61" s="14">
        <v>0</v>
      </c>
      <c r="F61" s="14">
        <v>2</v>
      </c>
    </row>
    <row r="62" ht="20.66929" customHeight="1">
      <c r="B62" s="22" t="s">
        <v>107</v>
      </c>
      <c r="C62" s="18">
        <f>0</f>
        <v>0</v>
      </c>
      <c r="D62" s="18">
        <f>0</f>
        <v>0</v>
      </c>
      <c r="E62" s="14">
        <v>0</v>
      </c>
      <c r="F62" s="14">
        <v>2</v>
      </c>
    </row>
    <row r="63" ht="20.66929" customHeight="1">
      <c r="B63" s="21" t="s">
        <v>108</v>
      </c>
      <c r="C63" s="18">
        <f>0</f>
        <v>0</v>
      </c>
      <c r="D63" s="18">
        <f>0</f>
        <v>0</v>
      </c>
      <c r="E63" s="14">
        <v>0</v>
      </c>
      <c r="F63" s="14">
        <v>2</v>
      </c>
    </row>
    <row r="64" ht="20.66929" customHeight="1">
      <c r="B64" s="13" t="s">
        <v>110</v>
      </c>
      <c r="C64" s="18">
        <f>C65+C68+C69+C70</f>
        <v>56</v>
      </c>
      <c r="D64" s="18">
        <f>D65+D68+D69+D70</f>
        <v>43</v>
      </c>
      <c r="E64" s="18">
        <f>E65+E68+E69+E70</f>
        <v>0</v>
      </c>
      <c r="F64" s="14">
        <v>2</v>
      </c>
    </row>
    <row r="65" ht="20.66929" customHeight="1">
      <c r="B65" s="21" t="s">
        <v>105</v>
      </c>
      <c r="C65" s="18">
        <f>C66+C67</f>
        <v>0</v>
      </c>
      <c r="D65" s="18">
        <f>D66+D67</f>
        <v>0</v>
      </c>
      <c r="E65" s="18">
        <f>E66+E67</f>
        <v>0</v>
      </c>
      <c r="F65" s="14">
        <v>2</v>
      </c>
    </row>
    <row r="66" ht="20.66929" customHeight="1">
      <c r="B66" s="22" t="s">
        <v>106</v>
      </c>
      <c r="C66" s="18">
        <f>0</f>
        <v>0</v>
      </c>
      <c r="D66" s="18">
        <f>0</f>
        <v>0</v>
      </c>
      <c r="E66" s="14">
        <v>0</v>
      </c>
      <c r="F66" s="14">
        <v>2</v>
      </c>
    </row>
    <row r="67" ht="20.66929" customHeight="1">
      <c r="B67" s="22" t="s">
        <v>107</v>
      </c>
      <c r="C67" s="18">
        <f>0</f>
        <v>0</v>
      </c>
      <c r="D67" s="18">
        <f>0</f>
        <v>0</v>
      </c>
      <c r="E67" s="14">
        <v>0</v>
      </c>
      <c r="F67" s="14">
        <v>2</v>
      </c>
    </row>
    <row r="68" ht="35.66929" customHeight="1">
      <c r="B68" s="21" t="s">
        <v>111</v>
      </c>
      <c r="C68" s="18">
        <f>11</f>
        <v>11</v>
      </c>
      <c r="D68" s="18">
        <f>13</f>
        <v>13</v>
      </c>
      <c r="E68" s="14">
        <v>0</v>
      </c>
      <c r="F68" s="14">
        <v>2</v>
      </c>
    </row>
    <row r="69" ht="20.66929" customHeight="1">
      <c r="B69" s="21" t="s">
        <v>112</v>
      </c>
      <c r="C69" s="14">
        <v>45</v>
      </c>
      <c r="D69" s="14">
        <v>30</v>
      </c>
      <c r="E69" s="14">
        <v>0</v>
      </c>
      <c r="F69" s="14">
        <v>2</v>
      </c>
    </row>
    <row r="70" ht="20.66929" customHeight="1">
      <c r="B70" s="21" t="s">
        <v>113</v>
      </c>
      <c r="C70" s="18">
        <f>0</f>
        <v>0</v>
      </c>
      <c r="D70" s="18">
        <f>0</f>
        <v>0</v>
      </c>
      <c r="E70" s="14">
        <v>0</v>
      </c>
      <c r="F70" s="14">
        <v>2</v>
      </c>
    </row>
    <row r="71" ht="20.66929" customHeight="1">
      <c r="B71" s="20" t="s">
        <v>114</v>
      </c>
      <c r="C71" s="18">
        <f>C72+C87</f>
        <v>608</v>
      </c>
      <c r="D71" s="18">
        <f>D72+D87</f>
        <v>591</v>
      </c>
      <c r="E71" s="18">
        <f>E72+E87</f>
        <v>0</v>
      </c>
      <c r="F71" s="14">
        <v>2</v>
      </c>
    </row>
    <row r="72" ht="20.66929" customHeight="1">
      <c r="B72" s="13" t="s">
        <v>115</v>
      </c>
      <c r="C72" s="18">
        <f>C73+C78+C83</f>
        <v>608</v>
      </c>
      <c r="D72" s="14">
        <v>591</v>
      </c>
      <c r="E72" s="18">
        <f>E73+E78+E83</f>
        <v>0</v>
      </c>
      <c r="F72" s="14">
        <v>2</v>
      </c>
    </row>
    <row r="73" ht="20.66929" customHeight="1">
      <c r="B73" s="21" t="s">
        <v>85</v>
      </c>
      <c r="C73" s="18">
        <f>C74+C75+C76+C77</f>
        <v>175</v>
      </c>
      <c r="D73" s="18">
        <f>D74+D75+D76+D77</f>
        <v>0</v>
      </c>
      <c r="E73" s="18">
        <f>E74+E75+E76+E77</f>
        <v>0</v>
      </c>
      <c r="F73" s="14">
        <v>2</v>
      </c>
    </row>
    <row r="74" ht="20.66929" customHeight="1">
      <c r="B74" s="22" t="s">
        <v>86</v>
      </c>
      <c r="C74" s="18">
        <f>0</f>
        <v>0</v>
      </c>
      <c r="D74" s="18">
        <f>0</f>
        <v>0</v>
      </c>
      <c r="E74" s="14">
        <v>0</v>
      </c>
      <c r="F74" s="14">
        <v>2</v>
      </c>
    </row>
    <row r="75" ht="20.66929" customHeight="1">
      <c r="B75" s="22" t="s">
        <v>87</v>
      </c>
      <c r="C75" s="18">
        <f>0</f>
        <v>0</v>
      </c>
      <c r="D75" s="18">
        <f>0</f>
        <v>0</v>
      </c>
      <c r="E75" s="14">
        <v>0</v>
      </c>
      <c r="F75" s="14">
        <v>2</v>
      </c>
    </row>
    <row r="76" ht="20.66929" customHeight="1">
      <c r="B76" s="22" t="s">
        <v>88</v>
      </c>
      <c r="C76" s="18">
        <f>175</f>
        <v>175</v>
      </c>
      <c r="D76" s="18">
        <f>0</f>
        <v>0</v>
      </c>
      <c r="E76" s="14">
        <v>0</v>
      </c>
      <c r="F76" s="14">
        <v>2</v>
      </c>
    </row>
    <row r="77" ht="20.66929" customHeight="1">
      <c r="B77" s="22" t="s">
        <v>116</v>
      </c>
      <c r="C77" s="18">
        <f>0</f>
        <v>0</v>
      </c>
      <c r="D77" s="18">
        <f>0</f>
        <v>0</v>
      </c>
      <c r="E77" s="14">
        <v>0</v>
      </c>
      <c r="F77" s="14">
        <v>2</v>
      </c>
    </row>
    <row r="78" ht="20.66929" customHeight="1">
      <c r="B78" s="21" t="s">
        <v>117</v>
      </c>
      <c r="C78" s="18">
        <f>C79+C80+C81+C82</f>
        <v>9</v>
      </c>
      <c r="D78" s="18">
        <f>D79+D80+D81+D82</f>
        <v>9</v>
      </c>
      <c r="E78" s="18">
        <f>E79+E80+E81+E82</f>
        <v>0</v>
      </c>
      <c r="F78" s="14">
        <v>2</v>
      </c>
    </row>
    <row r="79" ht="20.66929" customHeight="1">
      <c r="B79" s="22" t="s">
        <v>86</v>
      </c>
      <c r="C79" s="18">
        <f>0</f>
        <v>0</v>
      </c>
      <c r="D79" s="18">
        <f>0</f>
        <v>0</v>
      </c>
      <c r="E79" s="14">
        <v>0</v>
      </c>
      <c r="F79" s="14">
        <v>2</v>
      </c>
    </row>
    <row r="80" ht="20.66929" customHeight="1">
      <c r="B80" s="22" t="s">
        <v>87</v>
      </c>
      <c r="C80" s="18">
        <f>0</f>
        <v>0</v>
      </c>
      <c r="D80" s="18">
        <f>0</f>
        <v>0</v>
      </c>
      <c r="E80" s="14">
        <v>0</v>
      </c>
      <c r="F80" s="14">
        <v>2</v>
      </c>
    </row>
    <row r="81" ht="20.66929" customHeight="1">
      <c r="B81" s="22" t="s">
        <v>88</v>
      </c>
      <c r="C81" s="18">
        <f>9</f>
        <v>9</v>
      </c>
      <c r="D81" s="14">
        <v>9</v>
      </c>
      <c r="E81" s="14">
        <v>0</v>
      </c>
      <c r="F81" s="14">
        <v>2</v>
      </c>
    </row>
    <row r="82" ht="20.66929" customHeight="1">
      <c r="B82" s="22" t="s">
        <v>116</v>
      </c>
      <c r="C82" s="18">
        <f>0</f>
        <v>0</v>
      </c>
      <c r="D82" s="18">
        <f>0</f>
        <v>0</v>
      </c>
      <c r="E82" s="14">
        <v>0</v>
      </c>
      <c r="F82" s="14">
        <v>2</v>
      </c>
    </row>
    <row r="83" ht="20.66929" customHeight="1">
      <c r="B83" s="21" t="s">
        <v>118</v>
      </c>
      <c r="C83" s="18">
        <f>C84+C85+C86</f>
        <v>424</v>
      </c>
      <c r="D83" s="18">
        <f>D84+D85+D86</f>
        <v>582</v>
      </c>
      <c r="E83" s="18">
        <f>E84+E85+E86</f>
        <v>0</v>
      </c>
      <c r="F83" s="14">
        <v>2</v>
      </c>
    </row>
    <row r="84" ht="20.66929" customHeight="1">
      <c r="B84" s="22" t="s">
        <v>119</v>
      </c>
      <c r="C84" s="18">
        <f>424</f>
        <v>424</v>
      </c>
      <c r="D84" s="18">
        <f>582</f>
        <v>582</v>
      </c>
      <c r="E84" s="14">
        <v>0</v>
      </c>
      <c r="F84" s="14">
        <v>2</v>
      </c>
    </row>
    <row r="85" ht="20.66929" customHeight="1">
      <c r="B85" s="22" t="s">
        <v>120</v>
      </c>
      <c r="C85" s="18">
        <f>0</f>
        <v>0</v>
      </c>
      <c r="D85" s="18">
        <f>0</f>
        <v>0</v>
      </c>
      <c r="E85" s="14">
        <v>0</v>
      </c>
      <c r="F85" s="14">
        <v>2</v>
      </c>
    </row>
    <row r="86" ht="20.66929" customHeight="1">
      <c r="B86" s="22" t="s">
        <v>121</v>
      </c>
      <c r="C86" s="18">
        <f>0</f>
        <v>0</v>
      </c>
      <c r="D86" s="18">
        <f>0</f>
        <v>0</v>
      </c>
      <c r="E86" s="14">
        <v>0</v>
      </c>
      <c r="F86" s="14">
        <v>2</v>
      </c>
    </row>
    <row r="87" ht="20.66929" customHeight="1">
      <c r="B87" s="13" t="s">
        <v>122</v>
      </c>
      <c r="C87" s="18">
        <f>0</f>
        <v>0</v>
      </c>
      <c r="D87" s="18">
        <f>0</f>
        <v>0</v>
      </c>
      <c r="E87" s="14">
        <v>0</v>
      </c>
      <c r="F87" s="14">
        <v>2</v>
      </c>
    </row>
    <row r="88" ht="20.66929" customHeight="1">
      <c r="B88" s="20" t="s">
        <v>123</v>
      </c>
      <c r="C88" s="18">
        <f>74</f>
        <v>74</v>
      </c>
      <c r="D88" s="18">
        <f>67</f>
        <v>67</v>
      </c>
      <c r="E88" s="14">
        <v>0</v>
      </c>
      <c r="F88" s="14">
        <v>2</v>
      </c>
    </row>
    <row r="89" ht="20.66929" customHeight="1">
      <c r="B89" s="19" t="s">
        <v>124</v>
      </c>
      <c r="C89" s="18">
        <f>0</f>
        <v>0</v>
      </c>
      <c r="D89" s="18">
        <f>0</f>
        <v>0</v>
      </c>
      <c r="E89" s="14">
        <v>0</v>
      </c>
      <c r="F89" s="14">
        <v>2</v>
      </c>
    </row>
    <row r="90" ht="20.66929" customHeight="1">
      <c r="B90" s="19" t="s">
        <v>125</v>
      </c>
      <c r="C90" s="18">
        <f>0</f>
        <v>0</v>
      </c>
      <c r="D90" s="18">
        <f>0</f>
        <v>0</v>
      </c>
      <c r="E90" s="14">
        <v>0</v>
      </c>
      <c r="F90" s="14">
        <v>2</v>
      </c>
    </row>
    <row r="91" ht="20.66929" customHeight="1">
      <c r="B91" s="17" t="s">
        <v>126</v>
      </c>
      <c r="C91" s="18">
        <f>C92+C104</f>
        <v>48425</v>
      </c>
      <c r="D91" s="18">
        <f>D92+D104</f>
        <v>49861</v>
      </c>
      <c r="E91" s="18">
        <f>E92+E104</f>
        <v>0</v>
      </c>
      <c r="F91" s="14">
        <v>2</v>
      </c>
    </row>
    <row r="92" ht="20.66929" customHeight="1">
      <c r="B92" s="19" t="s">
        <v>127</v>
      </c>
      <c r="C92" s="18">
        <v>4625</v>
      </c>
      <c r="D92" s="14">
        <v>9790</v>
      </c>
      <c r="E92" s="18">
        <f>E93+E94+E96+E98+E101+E102+E103</f>
        <v>0</v>
      </c>
      <c r="F92" s="14">
        <v>2</v>
      </c>
    </row>
    <row r="93" ht="20.66929" customHeight="1">
      <c r="B93" s="20" t="s">
        <v>128</v>
      </c>
      <c r="C93" s="18">
        <f>1150</f>
        <v>1150</v>
      </c>
      <c r="D93" s="18">
        <f>1150</f>
        <v>1150</v>
      </c>
      <c r="E93" s="14">
        <v>0</v>
      </c>
      <c r="F93" s="14">
        <v>2</v>
      </c>
    </row>
    <row r="94" ht="20.66929" customHeight="1">
      <c r="B94" s="20" t="s">
        <v>129</v>
      </c>
      <c r="C94" s="18">
        <f>47069</f>
        <v>47069</v>
      </c>
      <c r="D94" s="18">
        <f>47084</f>
        <v>47084</v>
      </c>
      <c r="E94" s="14">
        <v>0</v>
      </c>
      <c r="F94" s="14">
        <v>2</v>
      </c>
    </row>
    <row r="95" ht="20.66929" customHeight="1">
      <c r="B95" s="13" t="s">
        <v>130</v>
      </c>
      <c r="C95" s="18">
        <f>0</f>
        <v>0</v>
      </c>
      <c r="D95" s="18">
        <f>0</f>
        <v>0</v>
      </c>
      <c r="E95" s="14">
        <v>0</v>
      </c>
      <c r="F95" s="14">
        <v>2</v>
      </c>
    </row>
    <row r="96" ht="20.66929" customHeight="1">
      <c r="B96" s="20" t="s">
        <v>131</v>
      </c>
      <c r="C96" s="18">
        <f>0</f>
        <v>0</v>
      </c>
      <c r="D96" s="18">
        <f>0</f>
        <v>0</v>
      </c>
      <c r="E96" s="14">
        <v>0</v>
      </c>
      <c r="F96" s="14">
        <v>2</v>
      </c>
    </row>
    <row r="97" ht="20.66929" customHeight="1">
      <c r="B97" s="13" t="s">
        <v>132</v>
      </c>
      <c r="C97" s="18">
        <f>0</f>
        <v>0</v>
      </c>
      <c r="D97" s="18">
        <f>0</f>
        <v>0</v>
      </c>
      <c r="E97" s="14">
        <v>0</v>
      </c>
      <c r="F97" s="14">
        <v>2</v>
      </c>
    </row>
    <row r="98" ht="20.66929" customHeight="1">
      <c r="B98" s="20" t="s">
        <v>133</v>
      </c>
      <c r="C98" s="18">
        <f>0</f>
        <v>0</v>
      </c>
      <c r="D98" s="18">
        <f>0</f>
        <v>0</v>
      </c>
      <c r="E98" s="14">
        <v>0</v>
      </c>
      <c r="F98" s="14">
        <v>2</v>
      </c>
    </row>
    <row r="99" ht="20.66929" customHeight="1">
      <c r="B99" s="13" t="s">
        <v>134</v>
      </c>
      <c r="C99" s="18">
        <f>0</f>
        <v>0</v>
      </c>
      <c r="D99" s="18">
        <f>0</f>
        <v>0</v>
      </c>
      <c r="E99" s="14">
        <v>0</v>
      </c>
      <c r="F99" s="14">
        <v>2</v>
      </c>
    </row>
    <row r="100" ht="20.66929" customHeight="1">
      <c r="B100" s="13" t="s">
        <v>135</v>
      </c>
      <c r="C100" s="18">
        <f>0</f>
        <v>0</v>
      </c>
      <c r="D100" s="18">
        <f>0</f>
        <v>0</v>
      </c>
      <c r="E100" s="14">
        <v>0</v>
      </c>
      <c r="F100" s="14">
        <v>2</v>
      </c>
    </row>
    <row r="101" ht="20.66929" customHeight="1">
      <c r="B101" s="20" t="s">
        <v>136</v>
      </c>
      <c r="C101" s="18">
        <f>-38443</f>
        <v>-38443</v>
      </c>
      <c r="D101" s="18">
        <f>-19298</f>
        <v>-19298</v>
      </c>
      <c r="E101" s="14">
        <v>0</v>
      </c>
      <c r="F101" s="14">
        <v>2</v>
      </c>
    </row>
    <row r="102" ht="20.66929" customHeight="1">
      <c r="B102" s="20" t="s">
        <v>137</v>
      </c>
      <c r="C102" s="18">
        <f>-5151</f>
        <v>-5151</v>
      </c>
      <c r="D102" s="18">
        <f>-19146</f>
        <v>-19146</v>
      </c>
      <c r="E102" s="14">
        <v>0</v>
      </c>
      <c r="F102" s="14">
        <v>2</v>
      </c>
    </row>
    <row r="103" ht="20.66929" customHeight="1">
      <c r="B103" s="20" t="s">
        <v>138</v>
      </c>
      <c r="C103" s="18">
        <f>0</f>
        <v>0</v>
      </c>
      <c r="D103" s="18">
        <f>0</f>
        <v>0</v>
      </c>
      <c r="E103" s="14">
        <v>0</v>
      </c>
      <c r="F103" s="14">
        <v>2</v>
      </c>
    </row>
    <row r="104" ht="20.66929" customHeight="1">
      <c r="B104" s="19" t="s">
        <v>139</v>
      </c>
      <c r="C104" s="18">
        <f>C105+C113+C123+C148</f>
        <v>43800</v>
      </c>
      <c r="D104" s="18">
        <f>D105+D113+D123+D148</f>
        <v>40071</v>
      </c>
      <c r="E104" s="18">
        <f>E105+E113+E123+E148</f>
        <v>0</v>
      </c>
      <c r="F104" s="14">
        <v>2</v>
      </c>
    </row>
    <row r="105" ht="20.66929" customHeight="1">
      <c r="B105" s="20" t="s">
        <v>140</v>
      </c>
      <c r="C105" s="14">
        <v>683</v>
      </c>
      <c r="D105" s="18">
        <f>D106+D107+D110</f>
        <v>650</v>
      </c>
      <c r="E105" s="18">
        <f>E106+E107+E110</f>
        <v>0</v>
      </c>
      <c r="F105" s="14">
        <v>2</v>
      </c>
    </row>
    <row r="106" ht="20.66929" customHeight="1">
      <c r="B106" s="13" t="s">
        <v>141</v>
      </c>
      <c r="C106" s="18">
        <f>0</f>
        <v>0</v>
      </c>
      <c r="D106" s="18">
        <f>0</f>
        <v>0</v>
      </c>
      <c r="E106" s="14">
        <v>0</v>
      </c>
      <c r="F106" s="14">
        <v>2</v>
      </c>
    </row>
    <row r="107" ht="20.66929" customHeight="1">
      <c r="B107" s="13" t="s">
        <v>142</v>
      </c>
      <c r="C107" s="18">
        <f>C108+C109</f>
        <v>17</v>
      </c>
      <c r="D107" s="18">
        <f>D108+D109</f>
        <v>17</v>
      </c>
      <c r="E107" s="18">
        <f>E108+E109</f>
        <v>0</v>
      </c>
      <c r="F107" s="14">
        <v>2</v>
      </c>
    </row>
    <row r="108" ht="20.66929" customHeight="1">
      <c r="B108" s="21" t="s">
        <v>143</v>
      </c>
      <c r="C108" s="18">
        <f>0</f>
        <v>0</v>
      </c>
      <c r="D108" s="18">
        <f>0</f>
        <v>0</v>
      </c>
      <c r="E108" s="14">
        <v>0</v>
      </c>
      <c r="F108" s="14">
        <v>2</v>
      </c>
    </row>
    <row r="109" ht="20.66929" customHeight="1">
      <c r="B109" s="21" t="s">
        <v>144</v>
      </c>
      <c r="C109" s="18">
        <f>17</f>
        <v>17</v>
      </c>
      <c r="D109" s="18">
        <f>17</f>
        <v>17</v>
      </c>
      <c r="E109" s="14">
        <v>0</v>
      </c>
      <c r="F109" s="14">
        <v>2</v>
      </c>
    </row>
    <row r="110" ht="20.66929" customHeight="1">
      <c r="B110" s="13" t="s">
        <v>145</v>
      </c>
      <c r="C110" s="18">
        <f>C111+C112</f>
        <v>666</v>
      </c>
      <c r="D110" s="18">
        <f>D111+D112</f>
        <v>633</v>
      </c>
      <c r="E110" s="18">
        <f>E111+E112</f>
        <v>0</v>
      </c>
      <c r="F110" s="14">
        <v>2</v>
      </c>
    </row>
    <row r="111" ht="20.66929" customHeight="1">
      <c r="B111" s="21" t="s">
        <v>146</v>
      </c>
      <c r="C111" s="18">
        <f>0</f>
        <v>0</v>
      </c>
      <c r="D111" s="18">
        <f>0</f>
        <v>0</v>
      </c>
      <c r="E111" s="14">
        <v>0</v>
      </c>
      <c r="F111" s="14">
        <v>2</v>
      </c>
    </row>
    <row r="112" ht="20.66929" customHeight="1">
      <c r="B112" s="21" t="s">
        <v>147</v>
      </c>
      <c r="C112" s="18">
        <f>666</f>
        <v>666</v>
      </c>
      <c r="D112" s="18">
        <f>633</f>
        <v>633</v>
      </c>
      <c r="E112" s="14">
        <v>0</v>
      </c>
      <c r="F112" s="14">
        <v>2</v>
      </c>
    </row>
    <row r="113" ht="20.66929" customHeight="1">
      <c r="B113" s="20" t="s">
        <v>148</v>
      </c>
      <c r="C113" s="18">
        <f>C114+C115+C116</f>
        <v>29826</v>
      </c>
      <c r="D113" s="18">
        <f>D114+D115+D116</f>
        <v>30679</v>
      </c>
      <c r="E113" s="18">
        <f>E114+E115+E116</f>
        <v>0</v>
      </c>
      <c r="F113" s="14">
        <v>2</v>
      </c>
    </row>
    <row r="114" ht="20.66929" customHeight="1">
      <c r="B114" s="13" t="s">
        <v>149</v>
      </c>
      <c r="C114" s="18">
        <f>0</f>
        <v>0</v>
      </c>
      <c r="D114" s="18">
        <f>0</f>
        <v>0</v>
      </c>
      <c r="E114" s="14">
        <v>0</v>
      </c>
      <c r="F114" s="14">
        <v>2</v>
      </c>
    </row>
    <row r="115" ht="20.66929" customHeight="1">
      <c r="B115" s="13" t="s">
        <v>150</v>
      </c>
      <c r="C115" s="18">
        <f>0</f>
        <v>0</v>
      </c>
      <c r="D115" s="18">
        <f>0</f>
        <v>0</v>
      </c>
      <c r="E115" s="14">
        <v>0</v>
      </c>
      <c r="F115" s="14">
        <v>2</v>
      </c>
    </row>
    <row r="116" ht="20.66929" customHeight="1">
      <c r="B116" s="13" t="s">
        <v>151</v>
      </c>
      <c r="C116" s="18">
        <f>C117+C118+C119+C120+C121+C122</f>
        <v>29826</v>
      </c>
      <c r="D116" s="14">
        <v>30679</v>
      </c>
      <c r="E116" s="18">
        <f>E117+E118+E119+E120+E121</f>
        <v>0</v>
      </c>
      <c r="F116" s="14">
        <v>2</v>
      </c>
    </row>
    <row r="117" ht="20.66929" customHeight="1">
      <c r="B117" s="21" t="s">
        <v>152</v>
      </c>
      <c r="C117" s="18">
        <f>0</f>
        <v>0</v>
      </c>
      <c r="D117" s="18">
        <f>0</f>
        <v>0</v>
      </c>
      <c r="E117" s="14">
        <v>0</v>
      </c>
      <c r="F117" s="14">
        <v>2</v>
      </c>
    </row>
    <row r="118" ht="20.66929" customHeight="1">
      <c r="B118" s="21" t="s">
        <v>153</v>
      </c>
      <c r="C118" s="18">
        <f>0</f>
        <v>0</v>
      </c>
      <c r="D118" s="18">
        <f>0</f>
        <v>0</v>
      </c>
      <c r="E118" s="14">
        <v>0</v>
      </c>
      <c r="F118" s="14">
        <v>2</v>
      </c>
    </row>
    <row r="119" ht="20.66929" customHeight="1">
      <c r="B119" s="21" t="s">
        <v>154</v>
      </c>
      <c r="C119" s="18">
        <f>186</f>
        <v>186</v>
      </c>
      <c r="D119" s="18">
        <f>260</f>
        <v>260</v>
      </c>
      <c r="E119" s="14">
        <v>0</v>
      </c>
      <c r="F119" s="14">
        <v>2</v>
      </c>
    </row>
    <row r="120" ht="20.66929" customHeight="1">
      <c r="B120" s="21" t="s">
        <v>155</v>
      </c>
      <c r="C120" s="18">
        <f>0</f>
        <v>0</v>
      </c>
      <c r="D120" s="18">
        <f>0</f>
        <v>0</v>
      </c>
      <c r="E120" s="14">
        <v>0</v>
      </c>
      <c r="F120" s="14">
        <v>2</v>
      </c>
    </row>
    <row r="121" ht="20.66929" customHeight="1">
      <c r="B121" s="21" t="s">
        <v>156</v>
      </c>
      <c r="C121" s="18">
        <f>0</f>
        <v>0</v>
      </c>
      <c r="D121" s="18">
        <f>0</f>
        <v>0</v>
      </c>
      <c r="E121" s="14">
        <v>0</v>
      </c>
      <c r="F121" s="14">
        <v>2</v>
      </c>
    </row>
    <row r="122" ht="20.66929" customHeight="1">
      <c r="B122" s="22" t="s">
        <v>157</v>
      </c>
      <c r="C122" s="14">
        <v>29640</v>
      </c>
      <c r="D122" s="14">
        <v>30419</v>
      </c>
      <c r="E122" s="14">
        <v>0</v>
      </c>
      <c r="F122" s="14">
        <v>3</v>
      </c>
    </row>
    <row r="123" ht="20.66929" customHeight="1">
      <c r="B123" s="20" t="s">
        <v>158</v>
      </c>
      <c r="C123" s="18">
        <f>C124+C129+C134+C147</f>
        <v>13291</v>
      </c>
      <c r="D123" s="18">
        <f>D124+D129+D134+D147</f>
        <v>8641</v>
      </c>
      <c r="E123" s="18">
        <f>E124+E129+E134+E147</f>
        <v>0</v>
      </c>
      <c r="F123" s="14">
        <v>2</v>
      </c>
    </row>
    <row r="124" ht="20.66929" customHeight="1">
      <c r="B124" s="13" t="s">
        <v>159</v>
      </c>
      <c r="C124" s="18">
        <f>C125+C128</f>
        <v>10100</v>
      </c>
      <c r="D124" s="18">
        <f>D125+D128</f>
        <v>5710</v>
      </c>
      <c r="E124" s="18">
        <f>E125+E128</f>
        <v>0</v>
      </c>
      <c r="F124" s="14">
        <v>2</v>
      </c>
    </row>
    <row r="125" ht="20.66929" customHeight="1">
      <c r="B125" s="21" t="s">
        <v>160</v>
      </c>
      <c r="C125" s="18">
        <f>C126+C127</f>
        <v>0</v>
      </c>
      <c r="D125" s="18">
        <f>D126+D127</f>
        <v>0</v>
      </c>
      <c r="E125" s="18">
        <f>E126+E127</f>
        <v>0</v>
      </c>
      <c r="F125" s="14">
        <v>2</v>
      </c>
    </row>
    <row r="126" ht="20.66929" customHeight="1">
      <c r="B126" s="22" t="s">
        <v>106</v>
      </c>
      <c r="C126" s="18">
        <f>0</f>
        <v>0</v>
      </c>
      <c r="D126" s="18">
        <f>0</f>
        <v>0</v>
      </c>
      <c r="E126" s="14">
        <v>0</v>
      </c>
      <c r="F126" s="14">
        <v>2</v>
      </c>
    </row>
    <row r="127" ht="20.66929" customHeight="1">
      <c r="B127" s="22" t="s">
        <v>107</v>
      </c>
      <c r="C127" s="18">
        <f>0</f>
        <v>0</v>
      </c>
      <c r="D127" s="18">
        <f>0</f>
        <v>0</v>
      </c>
      <c r="E127" s="14">
        <v>0</v>
      </c>
      <c r="F127" s="14">
        <v>2</v>
      </c>
    </row>
    <row r="128" ht="20.66929" customHeight="1">
      <c r="B128" s="21" t="s">
        <v>108</v>
      </c>
      <c r="C128" s="18">
        <f>10100</f>
        <v>10100</v>
      </c>
      <c r="D128" s="14">
        <v>5710</v>
      </c>
      <c r="E128" s="14">
        <v>0</v>
      </c>
      <c r="F128" s="14">
        <v>2</v>
      </c>
    </row>
    <row r="129" ht="35.66929" customHeight="1">
      <c r="B129" s="13" t="s">
        <v>161</v>
      </c>
      <c r="C129" s="18">
        <f>C130+C133</f>
        <v>0</v>
      </c>
      <c r="D129" s="18">
        <f>D130+D133</f>
        <v>0</v>
      </c>
      <c r="E129" s="18">
        <f>E130+E133</f>
        <v>0</v>
      </c>
      <c r="F129" s="14">
        <v>2</v>
      </c>
    </row>
    <row r="130" ht="20.66929" customHeight="1">
      <c r="B130" s="21" t="s">
        <v>160</v>
      </c>
      <c r="C130" s="18">
        <f>C131+C132</f>
        <v>0</v>
      </c>
      <c r="D130" s="18">
        <f>D131+D132</f>
        <v>0</v>
      </c>
      <c r="E130" s="18">
        <f>E131+E132</f>
        <v>0</v>
      </c>
      <c r="F130" s="14">
        <v>2</v>
      </c>
    </row>
    <row r="131" ht="20.66929" customHeight="1">
      <c r="B131" s="22" t="s">
        <v>106</v>
      </c>
      <c r="C131" s="18">
        <f>0</f>
        <v>0</v>
      </c>
      <c r="D131" s="18">
        <f>0</f>
        <v>0</v>
      </c>
      <c r="E131" s="14">
        <v>0</v>
      </c>
      <c r="F131" s="14">
        <v>2</v>
      </c>
    </row>
    <row r="132" ht="20.66929" customHeight="1">
      <c r="B132" s="22" t="s">
        <v>107</v>
      </c>
      <c r="C132" s="18">
        <f>0</f>
        <v>0</v>
      </c>
      <c r="D132" s="18">
        <f>0</f>
        <v>0</v>
      </c>
      <c r="E132" s="14">
        <v>0</v>
      </c>
      <c r="F132" s="14">
        <v>2</v>
      </c>
    </row>
    <row r="133" ht="20.66929" customHeight="1">
      <c r="B133" s="21" t="s">
        <v>108</v>
      </c>
      <c r="C133" s="18">
        <f>0</f>
        <v>0</v>
      </c>
      <c r="D133" s="18">
        <f>0</f>
        <v>0</v>
      </c>
      <c r="E133" s="14">
        <v>0</v>
      </c>
      <c r="F133" s="14">
        <v>2</v>
      </c>
    </row>
    <row r="134" ht="20.66929" customHeight="1">
      <c r="B134" s="13" t="s">
        <v>162</v>
      </c>
      <c r="C134" s="18">
        <v>3188</v>
      </c>
      <c r="D134" s="14">
        <v>2928</v>
      </c>
      <c r="E134" s="18">
        <f>E135+E136+E137+E138+E141+E142+E143+E144+E145</f>
        <v>0</v>
      </c>
      <c r="F134" s="14">
        <v>2</v>
      </c>
    </row>
    <row r="135" ht="20.66929" customHeight="1">
      <c r="B135" s="21" t="s">
        <v>152</v>
      </c>
      <c r="C135" s="18">
        <f>0</f>
        <v>0</v>
      </c>
      <c r="D135" s="18">
        <f>0</f>
        <v>0</v>
      </c>
      <c r="E135" s="14">
        <v>0</v>
      </c>
      <c r="F135" s="14">
        <v>2</v>
      </c>
    </row>
    <row r="136" ht="20.66929" customHeight="1">
      <c r="B136" s="21" t="s">
        <v>153</v>
      </c>
      <c r="C136" s="18">
        <f>0</f>
        <v>0</v>
      </c>
      <c r="D136" s="18">
        <f>0</f>
        <v>0</v>
      </c>
      <c r="E136" s="14">
        <v>0</v>
      </c>
      <c r="F136" s="14">
        <v>2</v>
      </c>
    </row>
    <row r="137" ht="20.66929" customHeight="1">
      <c r="B137" s="21" t="s">
        <v>154</v>
      </c>
      <c r="C137" s="18">
        <f>73</f>
        <v>73</v>
      </c>
      <c r="D137" s="14">
        <v>74</v>
      </c>
      <c r="E137" s="14">
        <v>0</v>
      </c>
      <c r="F137" s="14">
        <v>2</v>
      </c>
    </row>
    <row r="138" ht="20.66929" customHeight="1">
      <c r="B138" s="21" t="s">
        <v>163</v>
      </c>
      <c r="C138" s="18">
        <f>C139+C140</f>
        <v>356</v>
      </c>
      <c r="D138" s="18">
        <f>D139+D140</f>
        <v>403</v>
      </c>
      <c r="E138" s="18">
        <f>E139+E140</f>
        <v>0</v>
      </c>
      <c r="F138" s="14">
        <v>2</v>
      </c>
    </row>
    <row r="139" ht="20.66929" customHeight="1">
      <c r="B139" s="22" t="s">
        <v>106</v>
      </c>
      <c r="C139" s="18">
        <f>356</f>
        <v>356</v>
      </c>
      <c r="D139" s="18">
        <f>403</f>
        <v>403</v>
      </c>
      <c r="E139" s="14">
        <v>0</v>
      </c>
      <c r="F139" s="14">
        <v>2</v>
      </c>
    </row>
    <row r="140" ht="20.66929" customHeight="1">
      <c r="B140" s="22" t="s">
        <v>107</v>
      </c>
      <c r="C140" s="18">
        <f>0</f>
        <v>0</v>
      </c>
      <c r="D140" s="18">
        <f>0</f>
        <v>0</v>
      </c>
      <c r="E140" s="14">
        <v>0</v>
      </c>
      <c r="F140" s="14">
        <v>2</v>
      </c>
    </row>
    <row r="141" ht="20.66929" customHeight="1">
      <c r="B141" s="21" t="s">
        <v>164</v>
      </c>
      <c r="C141" s="18">
        <f>0</f>
        <v>0</v>
      </c>
      <c r="D141" s="18">
        <f>0</f>
        <v>0</v>
      </c>
      <c r="E141" s="14">
        <v>0</v>
      </c>
      <c r="F141" s="14">
        <v>2</v>
      </c>
    </row>
    <row r="142" ht="20.66929" customHeight="1">
      <c r="B142" s="21" t="s">
        <v>165</v>
      </c>
      <c r="C142" s="18">
        <f>0</f>
        <v>0</v>
      </c>
      <c r="D142" s="18">
        <f>0</f>
        <v>0</v>
      </c>
      <c r="E142" s="14">
        <v>0</v>
      </c>
      <c r="F142" s="14">
        <v>2</v>
      </c>
    </row>
    <row r="143" ht="35.66929" customHeight="1">
      <c r="B143" s="21" t="s">
        <v>166</v>
      </c>
      <c r="C143" s="18">
        <f>52</f>
        <v>52</v>
      </c>
      <c r="D143" s="18">
        <f>47</f>
        <v>47</v>
      </c>
      <c r="E143" s="14">
        <v>0</v>
      </c>
      <c r="F143" s="14">
        <v>2</v>
      </c>
    </row>
    <row r="144" ht="20.66929" customHeight="1">
      <c r="B144" s="21" t="s">
        <v>167</v>
      </c>
      <c r="C144" s="18">
        <f>0</f>
        <v>0</v>
      </c>
      <c r="D144" s="18">
        <f>0</f>
        <v>0</v>
      </c>
      <c r="E144" s="14">
        <v>0</v>
      </c>
      <c r="F144" s="14">
        <v>2</v>
      </c>
    </row>
    <row r="145" ht="20.66929" customHeight="1">
      <c r="B145" s="21" t="s">
        <v>168</v>
      </c>
      <c r="C145" s="18">
        <f>29</f>
        <v>29</v>
      </c>
      <c r="D145" s="18">
        <f>16</f>
        <v>16</v>
      </c>
      <c r="E145" s="14">
        <v>0</v>
      </c>
      <c r="F145" s="14">
        <v>2</v>
      </c>
    </row>
    <row r="146" ht="20.66929" customHeight="1">
      <c r="B146" s="22" t="s">
        <v>157</v>
      </c>
      <c r="C146" s="14">
        <v>2678</v>
      </c>
      <c r="D146" s="14">
        <v>2388</v>
      </c>
      <c r="E146" s="14">
        <v>0</v>
      </c>
      <c r="F146" s="14">
        <v>3</v>
      </c>
    </row>
    <row r="147" ht="20.66929" customHeight="1">
      <c r="B147" s="13" t="s">
        <v>169</v>
      </c>
      <c r="C147" s="18">
        <f>3</f>
        <v>3</v>
      </c>
      <c r="D147" s="18">
        <f>3</f>
        <v>3</v>
      </c>
      <c r="E147" s="14">
        <v>0</v>
      </c>
      <c r="F147" s="14">
        <v>2</v>
      </c>
    </row>
    <row r="148" ht="20.66929" customHeight="1">
      <c r="B148" s="20" t="s">
        <v>170</v>
      </c>
      <c r="C148" s="18">
        <f>C149+C150</f>
        <v>0</v>
      </c>
      <c r="D148" s="18">
        <f>D149+D150</f>
        <v>101</v>
      </c>
      <c r="E148" s="18">
        <f>E149+E150</f>
        <v>0</v>
      </c>
      <c r="F148" s="14">
        <v>2</v>
      </c>
    </row>
    <row r="149" ht="20.66929" customHeight="1">
      <c r="B149" s="13" t="s">
        <v>171</v>
      </c>
      <c r="C149" s="18">
        <f>0</f>
        <v>0</v>
      </c>
      <c r="D149" s="18">
        <f>0</f>
        <v>0</v>
      </c>
      <c r="E149" s="14">
        <v>0</v>
      </c>
      <c r="F149" s="14">
        <v>2</v>
      </c>
    </row>
    <row r="150" ht="20.66929" customHeight="1">
      <c r="B150" s="13" t="s">
        <v>95</v>
      </c>
      <c r="C150" s="18">
        <f>C151+C152</f>
        <v>0</v>
      </c>
      <c r="D150" s="18">
        <f>D151+D152</f>
        <v>101</v>
      </c>
      <c r="E150" s="18">
        <f>E151+E152</f>
        <v>0</v>
      </c>
      <c r="F150" s="14">
        <v>2</v>
      </c>
    </row>
    <row r="151" ht="20.66929" customHeight="1">
      <c r="B151" s="21" t="s">
        <v>146</v>
      </c>
      <c r="C151" s="18">
        <f>0</f>
        <v>0</v>
      </c>
      <c r="D151" s="18">
        <f>0</f>
        <v>0</v>
      </c>
      <c r="E151" s="14">
        <v>0</v>
      </c>
      <c r="F151" s="14">
        <v>2</v>
      </c>
    </row>
    <row r="152" ht="20.66929" customHeight="1">
      <c r="B152" s="21" t="s">
        <v>147</v>
      </c>
      <c r="C152" s="18">
        <f>0</f>
        <v>0</v>
      </c>
      <c r="D152" s="18">
        <f>101</f>
        <v>101</v>
      </c>
      <c r="E152" s="14">
        <v>0</v>
      </c>
      <c r="F152" s="14">
        <v>2</v>
      </c>
    </row>
  </sheetData>
  <dataValidations count="600">
    <dataValidation type="custom" showDropDown="1" showInputMessage="1" showErrorMessage="1" error="Wprowadzona kwota jest niepoprawna." sqref="C3">
      <formula1>ISNUMBER(C3)</formula1>
    </dataValidation>
    <dataValidation type="custom" showDropDown="1" showInputMessage="1" showErrorMessage="1" error="Wprowadzona kwota jest niepoprawna." sqref="D3">
      <formula1>ISNUMBER(D3)</formula1>
    </dataValidation>
    <dataValidation type="custom" showDropDown="1" showInputMessage="1" showErrorMessage="1" error="Wprowadzona kwota jest niepoprawna." sqref="E3">
      <formula1>ISNUMBER(E3)</formula1>
    </dataValidation>
    <dataValidation type="custom" showDropDown="1" showInputMessage="1" showErrorMessage="1" error="Wprowadzona kwota jest niepoprawna." sqref="F3">
      <formula1>ISNUMBER(F3)</formula1>
    </dataValidation>
    <dataValidation type="custom" showDropDown="1" showInputMessage="1" showErrorMessage="1" error="Wprowadzona kwota jest niepoprawna." sqref="C4">
      <formula1>ISNUMBER(C4)</formula1>
    </dataValidation>
    <dataValidation type="custom" showDropDown="1" showInputMessage="1" showErrorMessage="1" error="Wprowadzona kwota jest niepoprawna." sqref="D4">
      <formula1>ISNUMBER(D4)</formula1>
    </dataValidation>
    <dataValidation type="custom" showDropDown="1" showInputMessage="1" showErrorMessage="1" error="Wprowadzona kwota jest niepoprawna." sqref="E4">
      <formula1>ISNUMBER(E4)</formula1>
    </dataValidation>
    <dataValidation type="custom" showDropDown="1" showInputMessage="1" showErrorMessage="1" error="Wprowadzona kwota jest niepoprawna." sqref="F4">
      <formula1>ISNUMBER(F4)</formula1>
    </dataValidation>
    <dataValidation type="custom" showDropDown="1" showInputMessage="1" showErrorMessage="1" error="Wprowadzona kwota jest niepoprawna." sqref="C5">
      <formula1>ISNUMBER(C5)</formula1>
    </dataValidation>
    <dataValidation type="custom" showDropDown="1" showInputMessage="1" showErrorMessage="1" error="Wprowadzona kwota jest niepoprawna." sqref="D5">
      <formula1>ISNUMBER(D5)</formula1>
    </dataValidation>
    <dataValidation type="custom" showDropDown="1" showInputMessage="1" showErrorMessage="1" error="Wprowadzona kwota jest niepoprawna." sqref="E5">
      <formula1>ISNUMBER(E5)</formula1>
    </dataValidation>
    <dataValidation type="custom" showDropDown="1" showInputMessage="1" showErrorMessage="1" error="Wprowadzona kwota jest niepoprawna." sqref="F5">
      <formula1>ISNUMBER(F5)</formula1>
    </dataValidation>
    <dataValidation type="custom" showDropDown="1" showInputMessage="1" showErrorMessage="1" error="Wprowadzona kwota jest niepoprawna." sqref="C6">
      <formula1>ISNUMBER(C6)</formula1>
    </dataValidation>
    <dataValidation type="custom" showDropDown="1" showInputMessage="1" showErrorMessage="1" error="Wprowadzona kwota jest niepoprawna." sqref="D6">
      <formula1>ISNUMBER(D6)</formula1>
    </dataValidation>
    <dataValidation type="custom" showDropDown="1" showInputMessage="1" showErrorMessage="1" error="Wprowadzona kwota jest niepoprawna." sqref="E6">
      <formula1>ISNUMBER(E6)</formula1>
    </dataValidation>
    <dataValidation type="custom" showDropDown="1" showInputMessage="1" showErrorMessage="1" error="Wprowadzona kwota jest niepoprawna." sqref="F6">
      <formula1>ISNUMBER(F6)</formula1>
    </dataValidation>
    <dataValidation type="custom" showDropDown="1" showInputMessage="1" showErrorMessage="1" error="Wprowadzona kwota jest niepoprawna." sqref="C7">
      <formula1>ISNUMBER(C7)</formula1>
    </dataValidation>
    <dataValidation type="custom" showDropDown="1" showInputMessage="1" showErrorMessage="1" error="Wprowadzona kwota jest niepoprawna." sqref="D7">
      <formula1>ISNUMBER(D7)</formula1>
    </dataValidation>
    <dataValidation type="custom" showDropDown="1" showInputMessage="1" showErrorMessage="1" error="Wprowadzona kwota jest niepoprawna." sqref="E7">
      <formula1>ISNUMBER(E7)</formula1>
    </dataValidation>
    <dataValidation type="custom" showDropDown="1" showInputMessage="1" showErrorMessage="1" error="Wprowadzona kwota jest niepoprawna." sqref="F7">
      <formula1>ISNUMBER(F7)</formula1>
    </dataValidation>
    <dataValidation type="custom" showDropDown="1" showInputMessage="1" showErrorMessage="1" error="Wprowadzona kwota jest niepoprawna." sqref="C8">
      <formula1>ISNUMBER(C8)</formula1>
    </dataValidation>
    <dataValidation type="custom" showDropDown="1" showInputMessage="1" showErrorMessage="1" error="Wprowadzona kwota jest niepoprawna." sqref="D8">
      <formula1>ISNUMBER(D8)</formula1>
    </dataValidation>
    <dataValidation type="custom" showDropDown="1" showInputMessage="1" showErrorMessage="1" error="Wprowadzona kwota jest niepoprawna." sqref="E8">
      <formula1>ISNUMBER(E8)</formula1>
    </dataValidation>
    <dataValidation type="custom" showDropDown="1" showInputMessage="1" showErrorMessage="1" error="Wprowadzona kwota jest niepoprawna." sqref="F8">
      <formula1>ISNUMBER(F8)</formula1>
    </dataValidation>
    <dataValidation type="custom" showDropDown="1" showInputMessage="1" showErrorMessage="1" error="Wprowadzona kwota jest niepoprawna." sqref="C9">
      <formula1>ISNUMBER(C9)</formula1>
    </dataValidation>
    <dataValidation type="custom" showDropDown="1" showInputMessage="1" showErrorMessage="1" error="Wprowadzona kwota jest niepoprawna." sqref="D9">
      <formula1>ISNUMBER(D9)</formula1>
    </dataValidation>
    <dataValidation type="custom" showDropDown="1" showInputMessage="1" showErrorMessage="1" error="Wprowadzona kwota jest niepoprawna." sqref="E9">
      <formula1>ISNUMBER(E9)</formula1>
    </dataValidation>
    <dataValidation type="custom" showDropDown="1" showInputMessage="1" showErrorMessage="1" error="Wprowadzona kwota jest niepoprawna." sqref="F9">
      <formula1>ISNUMBER(F9)</formula1>
    </dataValidation>
    <dataValidation type="custom" showDropDown="1" showInputMessage="1" showErrorMessage="1" error="Wprowadzona kwota jest niepoprawna." sqref="C10">
      <formula1>ISNUMBER(C10)</formula1>
    </dataValidation>
    <dataValidation type="custom" showDropDown="1" showInputMessage="1" showErrorMessage="1" error="Wprowadzona kwota jest niepoprawna." sqref="D10">
      <formula1>ISNUMBER(D10)</formula1>
    </dataValidation>
    <dataValidation type="custom" showDropDown="1" showInputMessage="1" showErrorMessage="1" error="Wprowadzona kwota jest niepoprawna." sqref="E10">
      <formula1>ISNUMBER(E10)</formula1>
    </dataValidation>
    <dataValidation type="custom" showDropDown="1" showInputMessage="1" showErrorMessage="1" error="Wprowadzona kwota jest niepoprawna." sqref="F10">
      <formula1>ISNUMBER(F10)</formula1>
    </dataValidation>
    <dataValidation type="custom" showDropDown="1" showInputMessage="1" showErrorMessage="1" error="Wprowadzona kwota jest niepoprawna." sqref="C11">
      <formula1>ISNUMBER(C11)</formula1>
    </dataValidation>
    <dataValidation type="custom" showDropDown="1" showInputMessage="1" showErrorMessage="1" error="Wprowadzona kwota jest niepoprawna." sqref="D11">
      <formula1>ISNUMBER(D11)</formula1>
    </dataValidation>
    <dataValidation type="custom" showDropDown="1" showInputMessage="1" showErrorMessage="1" error="Wprowadzona kwota jest niepoprawna." sqref="E11">
      <formula1>ISNUMBER(E11)</formula1>
    </dataValidation>
    <dataValidation type="custom" showDropDown="1" showInputMessage="1" showErrorMessage="1" error="Wprowadzona kwota jest niepoprawna." sqref="F11">
      <formula1>ISNUMBER(F11)</formula1>
    </dataValidation>
    <dataValidation type="custom" showDropDown="1" showInputMessage="1" showErrorMessage="1" error="Wprowadzona kwota jest niepoprawna." sqref="C12">
      <formula1>ISNUMBER(C12)</formula1>
    </dataValidation>
    <dataValidation type="custom" showDropDown="1" showInputMessage="1" showErrorMessage="1" error="Wprowadzona kwota jest niepoprawna." sqref="D12">
      <formula1>ISNUMBER(D12)</formula1>
    </dataValidation>
    <dataValidation type="custom" showDropDown="1" showInputMessage="1" showErrorMessage="1" error="Wprowadzona kwota jest niepoprawna." sqref="E12">
      <formula1>ISNUMBER(E12)</formula1>
    </dataValidation>
    <dataValidation type="custom" showDropDown="1" showInputMessage="1" showErrorMessage="1" error="Wprowadzona kwota jest niepoprawna." sqref="F12">
      <formula1>ISNUMBER(F12)</formula1>
    </dataValidation>
    <dataValidation type="custom" showDropDown="1" showInputMessage="1" showErrorMessage="1" error="Wprowadzona kwota jest niepoprawna." sqref="C13">
      <formula1>ISNUMBER(C13)</formula1>
    </dataValidation>
    <dataValidation type="custom" showDropDown="1" showInputMessage="1" showErrorMessage="1" error="Wprowadzona kwota jest niepoprawna." sqref="D13">
      <formula1>ISNUMBER(D13)</formula1>
    </dataValidation>
    <dataValidation type="custom" showDropDown="1" showInputMessage="1" showErrorMessage="1" error="Wprowadzona kwota jest niepoprawna." sqref="E13">
      <formula1>ISNUMBER(E13)</formula1>
    </dataValidation>
    <dataValidation type="custom" showDropDown="1" showInputMessage="1" showErrorMessage="1" error="Wprowadzona kwota jest niepoprawna." sqref="F13">
      <formula1>ISNUMBER(F13)</formula1>
    </dataValidation>
    <dataValidation type="custom" showDropDown="1" showInputMessage="1" showErrorMessage="1" error="Wprowadzona kwota jest niepoprawna." sqref="C14">
      <formula1>ISNUMBER(C14)</formula1>
    </dataValidation>
    <dataValidation type="custom" showDropDown="1" showInputMessage="1" showErrorMessage="1" error="Wprowadzona kwota jest niepoprawna." sqref="D14">
      <formula1>ISNUMBER(D14)</formula1>
    </dataValidation>
    <dataValidation type="custom" showDropDown="1" showInputMessage="1" showErrorMessage="1" error="Wprowadzona kwota jest niepoprawna." sqref="E14">
      <formula1>ISNUMBER(E14)</formula1>
    </dataValidation>
    <dataValidation type="custom" showDropDown="1" showInputMessage="1" showErrorMessage="1" error="Wprowadzona kwota jest niepoprawna." sqref="F14">
      <formula1>ISNUMBER(F14)</formula1>
    </dataValidation>
    <dataValidation type="custom" showDropDown="1" showInputMessage="1" showErrorMessage="1" error="Wprowadzona kwota jest niepoprawna." sqref="C15">
      <formula1>ISNUMBER(C15)</formula1>
    </dataValidation>
    <dataValidation type="custom" showDropDown="1" showInputMessage="1" showErrorMessage="1" error="Wprowadzona kwota jest niepoprawna." sqref="D15">
      <formula1>ISNUMBER(D15)</formula1>
    </dataValidation>
    <dataValidation type="custom" showDropDown="1" showInputMessage="1" showErrorMessage="1" error="Wprowadzona kwota jest niepoprawna." sqref="E15">
      <formula1>ISNUMBER(E15)</formula1>
    </dataValidation>
    <dataValidation type="custom" showDropDown="1" showInputMessage="1" showErrorMessage="1" error="Wprowadzona kwota jest niepoprawna." sqref="F15">
      <formula1>ISNUMBER(F15)</formula1>
    </dataValidation>
    <dataValidation type="custom" showDropDown="1" showInputMessage="1" showErrorMessage="1" error="Wprowadzona kwota jest niepoprawna." sqref="C16">
      <formula1>ISNUMBER(C16)</formula1>
    </dataValidation>
    <dataValidation type="custom" showDropDown="1" showInputMessage="1" showErrorMessage="1" error="Wprowadzona kwota jest niepoprawna." sqref="D16">
      <formula1>ISNUMBER(D16)</formula1>
    </dataValidation>
    <dataValidation type="custom" showDropDown="1" showInputMessage="1" showErrorMessage="1" error="Wprowadzona kwota jest niepoprawna." sqref="E16">
      <formula1>ISNUMBER(E16)</formula1>
    </dataValidation>
    <dataValidation type="custom" showDropDown="1" showInputMessage="1" showErrorMessage="1" error="Wprowadzona kwota jest niepoprawna." sqref="F16">
      <formula1>ISNUMBER(F16)</formula1>
    </dataValidation>
    <dataValidation type="custom" showDropDown="1" showInputMessage="1" showErrorMessage="1" error="Wprowadzona kwota jest niepoprawna." sqref="C17">
      <formula1>ISNUMBER(C17)</formula1>
    </dataValidation>
    <dataValidation type="custom" showDropDown="1" showInputMessage="1" showErrorMessage="1" error="Wprowadzona kwota jest niepoprawna." sqref="D17">
      <formula1>ISNUMBER(D17)</formula1>
    </dataValidation>
    <dataValidation type="custom" showDropDown="1" showInputMessage="1" showErrorMessage="1" error="Wprowadzona kwota jest niepoprawna." sqref="E17">
      <formula1>ISNUMBER(E17)</formula1>
    </dataValidation>
    <dataValidation type="custom" showDropDown="1" showInputMessage="1" showErrorMessage="1" error="Wprowadzona kwota jest niepoprawna." sqref="F17">
      <formula1>ISNUMBER(F17)</formula1>
    </dataValidation>
    <dataValidation type="custom" showDropDown="1" showInputMessage="1" showErrorMessage="1" error="Wprowadzona kwota jest niepoprawna." sqref="C18">
      <formula1>ISNUMBER(C18)</formula1>
    </dataValidation>
    <dataValidation type="custom" showDropDown="1" showInputMessage="1" showErrorMessage="1" error="Wprowadzona kwota jest niepoprawna." sqref="D18">
      <formula1>ISNUMBER(D18)</formula1>
    </dataValidation>
    <dataValidation type="custom" showDropDown="1" showInputMessage="1" showErrorMessage="1" error="Wprowadzona kwota jest niepoprawna." sqref="E18">
      <formula1>ISNUMBER(E18)</formula1>
    </dataValidation>
    <dataValidation type="custom" showDropDown="1" showInputMessage="1" showErrorMessage="1" error="Wprowadzona kwota jest niepoprawna." sqref="F18">
      <formula1>ISNUMBER(F18)</formula1>
    </dataValidation>
    <dataValidation type="custom" showDropDown="1" showInputMessage="1" showErrorMessage="1" error="Wprowadzona kwota jest niepoprawna." sqref="C19">
      <formula1>ISNUMBER(C19)</formula1>
    </dataValidation>
    <dataValidation type="custom" showDropDown="1" showInputMessage="1" showErrorMessage="1" error="Wprowadzona kwota jest niepoprawna." sqref="D19">
      <formula1>ISNUMBER(D19)</formula1>
    </dataValidation>
    <dataValidation type="custom" showDropDown="1" showInputMessage="1" showErrorMessage="1" error="Wprowadzona kwota jest niepoprawna." sqref="E19">
      <formula1>ISNUMBER(E19)</formula1>
    </dataValidation>
    <dataValidation type="custom" showDropDown="1" showInputMessage="1" showErrorMessage="1" error="Wprowadzona kwota jest niepoprawna." sqref="F19">
      <formula1>ISNUMBER(F19)</formula1>
    </dataValidation>
    <dataValidation type="custom" showDropDown="1" showInputMessage="1" showErrorMessage="1" error="Wprowadzona kwota jest niepoprawna." sqref="C20">
      <formula1>ISNUMBER(C20)</formula1>
    </dataValidation>
    <dataValidation type="custom" showDropDown="1" showInputMessage="1" showErrorMessage="1" error="Wprowadzona kwota jest niepoprawna." sqref="D20">
      <formula1>ISNUMBER(D20)</formula1>
    </dataValidation>
    <dataValidation type="custom" showDropDown="1" showInputMessage="1" showErrorMessage="1" error="Wprowadzona kwota jest niepoprawna." sqref="E20">
      <formula1>ISNUMBER(E20)</formula1>
    </dataValidation>
    <dataValidation type="custom" showDropDown="1" showInputMessage="1" showErrorMessage="1" error="Wprowadzona kwota jest niepoprawna." sqref="F20">
      <formula1>ISNUMBER(F20)</formula1>
    </dataValidation>
    <dataValidation type="custom" showDropDown="1" showInputMessage="1" showErrorMessage="1" error="Wprowadzona kwota jest niepoprawna." sqref="C21">
      <formula1>ISNUMBER(C21)</formula1>
    </dataValidation>
    <dataValidation type="custom" showDropDown="1" showInputMessage="1" showErrorMessage="1" error="Wprowadzona kwota jest niepoprawna." sqref="D21">
      <formula1>ISNUMBER(D21)</formula1>
    </dataValidation>
    <dataValidation type="custom" showDropDown="1" showInputMessage="1" showErrorMessage="1" error="Wprowadzona kwota jest niepoprawna." sqref="E21">
      <formula1>ISNUMBER(E21)</formula1>
    </dataValidation>
    <dataValidation type="custom" showDropDown="1" showInputMessage="1" showErrorMessage="1" error="Wprowadzona kwota jest niepoprawna." sqref="F21">
      <formula1>ISNUMBER(F21)</formula1>
    </dataValidation>
    <dataValidation type="custom" showDropDown="1" showInputMessage="1" showErrorMessage="1" error="Wprowadzona kwota jest niepoprawna." sqref="C22">
      <formula1>ISNUMBER(C22)</formula1>
    </dataValidation>
    <dataValidation type="custom" showDropDown="1" showInputMessage="1" showErrorMessage="1" error="Wprowadzona kwota jest niepoprawna." sqref="D22">
      <formula1>ISNUMBER(D22)</formula1>
    </dataValidation>
    <dataValidation type="custom" showDropDown="1" showInputMessage="1" showErrorMessage="1" error="Wprowadzona kwota jest niepoprawna." sqref="E22">
      <formula1>ISNUMBER(E22)</formula1>
    </dataValidation>
    <dataValidation type="custom" showDropDown="1" showInputMessage="1" showErrorMessage="1" error="Wprowadzona kwota jest niepoprawna." sqref="F22">
      <formula1>ISNUMBER(F22)</formula1>
    </dataValidation>
    <dataValidation type="custom" showDropDown="1" showInputMessage="1" showErrorMessage="1" error="Wprowadzona kwota jest niepoprawna." sqref="C23">
      <formula1>ISNUMBER(C23)</formula1>
    </dataValidation>
    <dataValidation type="custom" showDropDown="1" showInputMessage="1" showErrorMessage="1" error="Wprowadzona kwota jest niepoprawna." sqref="D23">
      <formula1>ISNUMBER(D23)</formula1>
    </dataValidation>
    <dataValidation type="custom" showDropDown="1" showInputMessage="1" showErrorMessage="1" error="Wprowadzona kwota jest niepoprawna." sqref="E23">
      <formula1>ISNUMBER(E23)</formula1>
    </dataValidation>
    <dataValidation type="custom" showDropDown="1" showInputMessage="1" showErrorMessage="1" error="Wprowadzona kwota jest niepoprawna." sqref="F23">
      <formula1>ISNUMBER(F23)</formula1>
    </dataValidation>
    <dataValidation type="custom" showDropDown="1" showInputMessage="1" showErrorMessage="1" error="Wprowadzona kwota jest niepoprawna." sqref="C24">
      <formula1>ISNUMBER(C24)</formula1>
    </dataValidation>
    <dataValidation type="custom" showDropDown="1" showInputMessage="1" showErrorMessage="1" error="Wprowadzona kwota jest niepoprawna." sqref="D24">
      <formula1>ISNUMBER(D24)</formula1>
    </dataValidation>
    <dataValidation type="custom" showDropDown="1" showInputMessage="1" showErrorMessage="1" error="Wprowadzona kwota jest niepoprawna." sqref="E24">
      <formula1>ISNUMBER(E24)</formula1>
    </dataValidation>
    <dataValidation type="custom" showDropDown="1" showInputMessage="1" showErrorMessage="1" error="Wprowadzona kwota jest niepoprawna." sqref="F24">
      <formula1>ISNUMBER(F24)</formula1>
    </dataValidation>
    <dataValidation type="custom" showDropDown="1" showInputMessage="1" showErrorMessage="1" error="Wprowadzona kwota jest niepoprawna." sqref="C25">
      <formula1>ISNUMBER(C25)</formula1>
    </dataValidation>
    <dataValidation type="custom" showDropDown="1" showInputMessage="1" showErrorMessage="1" error="Wprowadzona kwota jest niepoprawna." sqref="D25">
      <formula1>ISNUMBER(D25)</formula1>
    </dataValidation>
    <dataValidation type="custom" showDropDown="1" showInputMessage="1" showErrorMessage="1" error="Wprowadzona kwota jest niepoprawna." sqref="E25">
      <formula1>ISNUMBER(E25)</formula1>
    </dataValidation>
    <dataValidation type="custom" showDropDown="1" showInputMessage="1" showErrorMessage="1" error="Wprowadzona kwota jest niepoprawna." sqref="F25">
      <formula1>ISNUMBER(F25)</formula1>
    </dataValidation>
    <dataValidation type="custom" showDropDown="1" showInputMessage="1" showErrorMessage="1" error="Wprowadzona kwota jest niepoprawna." sqref="C26">
      <formula1>ISNUMBER(C26)</formula1>
    </dataValidation>
    <dataValidation type="custom" showDropDown="1" showInputMessage="1" showErrorMessage="1" error="Wprowadzona kwota jest niepoprawna." sqref="D26">
      <formula1>ISNUMBER(D26)</formula1>
    </dataValidation>
    <dataValidation type="custom" showDropDown="1" showInputMessage="1" showErrorMessage="1" error="Wprowadzona kwota jest niepoprawna." sqref="E26">
      <formula1>ISNUMBER(E26)</formula1>
    </dataValidation>
    <dataValidation type="custom" showDropDown="1" showInputMessage="1" showErrorMessage="1" error="Wprowadzona kwota jest niepoprawna." sqref="F26">
      <formula1>ISNUMBER(F26)</formula1>
    </dataValidation>
    <dataValidation type="custom" showDropDown="1" showInputMessage="1" showErrorMessage="1" error="Wprowadzona kwota jest niepoprawna." sqref="C27">
      <formula1>ISNUMBER(C27)</formula1>
    </dataValidation>
    <dataValidation type="custom" showDropDown="1" showInputMessage="1" showErrorMessage="1" error="Wprowadzona kwota jest niepoprawna." sqref="D27">
      <formula1>ISNUMBER(D27)</formula1>
    </dataValidation>
    <dataValidation type="custom" showDropDown="1" showInputMessage="1" showErrorMessage="1" error="Wprowadzona kwota jest niepoprawna." sqref="E27">
      <formula1>ISNUMBER(E27)</formula1>
    </dataValidation>
    <dataValidation type="custom" showDropDown="1" showInputMessage="1" showErrorMessage="1" error="Wprowadzona kwota jest niepoprawna." sqref="F27">
      <formula1>ISNUMBER(F27)</formula1>
    </dataValidation>
    <dataValidation type="custom" showDropDown="1" showInputMessage="1" showErrorMessage="1" error="Wprowadzona kwota jest niepoprawna." sqref="C28">
      <formula1>ISNUMBER(C28)</formula1>
    </dataValidation>
    <dataValidation type="custom" showDropDown="1" showInputMessage="1" showErrorMessage="1" error="Wprowadzona kwota jest niepoprawna." sqref="D28">
      <formula1>ISNUMBER(D28)</formula1>
    </dataValidation>
    <dataValidation type="custom" showDropDown="1" showInputMessage="1" showErrorMessage="1" error="Wprowadzona kwota jest niepoprawna." sqref="E28">
      <formula1>ISNUMBER(E28)</formula1>
    </dataValidation>
    <dataValidation type="custom" showDropDown="1" showInputMessage="1" showErrorMessage="1" error="Wprowadzona kwota jest niepoprawna." sqref="F28">
      <formula1>ISNUMBER(F28)</formula1>
    </dataValidation>
    <dataValidation type="custom" showDropDown="1" showInputMessage="1" showErrorMessage="1" error="Wprowadzona kwota jest niepoprawna." sqref="C29">
      <formula1>ISNUMBER(C29)</formula1>
    </dataValidation>
    <dataValidation type="custom" showDropDown="1" showInputMessage="1" showErrorMessage="1" error="Wprowadzona kwota jest niepoprawna." sqref="D29">
      <formula1>ISNUMBER(D29)</formula1>
    </dataValidation>
    <dataValidation type="custom" showDropDown="1" showInputMessage="1" showErrorMessage="1" error="Wprowadzona kwota jest niepoprawna." sqref="E29">
      <formula1>ISNUMBER(E29)</formula1>
    </dataValidation>
    <dataValidation type="custom" showDropDown="1" showInputMessage="1" showErrorMessage="1" error="Wprowadzona kwota jest niepoprawna." sqref="F29">
      <formula1>ISNUMBER(F29)</formula1>
    </dataValidation>
    <dataValidation type="custom" showDropDown="1" showInputMessage="1" showErrorMessage="1" error="Wprowadzona kwota jest niepoprawna." sqref="C30">
      <formula1>ISNUMBER(C30)</formula1>
    </dataValidation>
    <dataValidation type="custom" showDropDown="1" showInputMessage="1" showErrorMessage="1" error="Wprowadzona kwota jest niepoprawna." sqref="D30">
      <formula1>ISNUMBER(D30)</formula1>
    </dataValidation>
    <dataValidation type="custom" showDropDown="1" showInputMessage="1" showErrorMessage="1" error="Wprowadzona kwota jest niepoprawna." sqref="E30">
      <formula1>ISNUMBER(E30)</formula1>
    </dataValidation>
    <dataValidation type="custom" showDropDown="1" showInputMessage="1" showErrorMessage="1" error="Wprowadzona kwota jest niepoprawna." sqref="F30">
      <formula1>ISNUMBER(F30)</formula1>
    </dataValidation>
    <dataValidation type="custom" showDropDown="1" showInputMessage="1" showErrorMessage="1" error="Wprowadzona kwota jest niepoprawna." sqref="C31">
      <formula1>ISNUMBER(C31)</formula1>
    </dataValidation>
    <dataValidation type="custom" showDropDown="1" showInputMessage="1" showErrorMessage="1" error="Wprowadzona kwota jest niepoprawna." sqref="D31">
      <formula1>ISNUMBER(D31)</formula1>
    </dataValidation>
    <dataValidation type="custom" showDropDown="1" showInputMessage="1" showErrorMessage="1" error="Wprowadzona kwota jest niepoprawna." sqref="E31">
      <formula1>ISNUMBER(E31)</formula1>
    </dataValidation>
    <dataValidation type="custom" showDropDown="1" showInputMessage="1" showErrorMessage="1" error="Wprowadzona kwota jest niepoprawna." sqref="F31">
      <formula1>ISNUMBER(F31)</formula1>
    </dataValidation>
    <dataValidation type="custom" showDropDown="1" showInputMessage="1" showErrorMessage="1" error="Wprowadzona kwota jest niepoprawna." sqref="C32">
      <formula1>ISNUMBER(C32)</formula1>
    </dataValidation>
    <dataValidation type="custom" showDropDown="1" showInputMessage="1" showErrorMessage="1" error="Wprowadzona kwota jest niepoprawna." sqref="D32">
      <formula1>ISNUMBER(D32)</formula1>
    </dataValidation>
    <dataValidation type="custom" showDropDown="1" showInputMessage="1" showErrorMessage="1" error="Wprowadzona kwota jest niepoprawna." sqref="E32">
      <formula1>ISNUMBER(E32)</formula1>
    </dataValidation>
    <dataValidation type="custom" showDropDown="1" showInputMessage="1" showErrorMessage="1" error="Wprowadzona kwota jest niepoprawna." sqref="F32">
      <formula1>ISNUMBER(F32)</formula1>
    </dataValidation>
    <dataValidation type="custom" showDropDown="1" showInputMessage="1" showErrorMessage="1" error="Wprowadzona kwota jest niepoprawna." sqref="C33">
      <formula1>ISNUMBER(C33)</formula1>
    </dataValidation>
    <dataValidation type="custom" showDropDown="1" showInputMessage="1" showErrorMessage="1" error="Wprowadzona kwota jest niepoprawna." sqref="D33">
      <formula1>ISNUMBER(D33)</formula1>
    </dataValidation>
    <dataValidation type="custom" showDropDown="1" showInputMessage="1" showErrorMessage="1" error="Wprowadzona kwota jest niepoprawna." sqref="E33">
      <formula1>ISNUMBER(E33)</formula1>
    </dataValidation>
    <dataValidation type="custom" showDropDown="1" showInputMessage="1" showErrorMessage="1" error="Wprowadzona kwota jest niepoprawna." sqref="F33">
      <formula1>ISNUMBER(F33)</formula1>
    </dataValidation>
    <dataValidation type="custom" showDropDown="1" showInputMessage="1" showErrorMessage="1" error="Wprowadzona kwota jest niepoprawna." sqref="C34">
      <formula1>ISNUMBER(C34)</formula1>
    </dataValidation>
    <dataValidation type="custom" showDropDown="1" showInputMessage="1" showErrorMessage="1" error="Wprowadzona kwota jest niepoprawna." sqref="D34">
      <formula1>ISNUMBER(D34)</formula1>
    </dataValidation>
    <dataValidation type="custom" showDropDown="1" showInputMessage="1" showErrorMessage="1" error="Wprowadzona kwota jest niepoprawna." sqref="E34">
      <formula1>ISNUMBER(E34)</formula1>
    </dataValidation>
    <dataValidation type="custom" showDropDown="1" showInputMessage="1" showErrorMessage="1" error="Wprowadzona kwota jest niepoprawna." sqref="F34">
      <formula1>ISNUMBER(F34)</formula1>
    </dataValidation>
    <dataValidation type="custom" showDropDown="1" showInputMessage="1" showErrorMessage="1" error="Wprowadzona kwota jest niepoprawna." sqref="C35">
      <formula1>ISNUMBER(C35)</formula1>
    </dataValidation>
    <dataValidation type="custom" showDropDown="1" showInputMessage="1" showErrorMessage="1" error="Wprowadzona kwota jest niepoprawna." sqref="D35">
      <formula1>ISNUMBER(D35)</formula1>
    </dataValidation>
    <dataValidation type="custom" showDropDown="1" showInputMessage="1" showErrorMessage="1" error="Wprowadzona kwota jest niepoprawna." sqref="E35">
      <formula1>ISNUMBER(E35)</formula1>
    </dataValidation>
    <dataValidation type="custom" showDropDown="1" showInputMessage="1" showErrorMessage="1" error="Wprowadzona kwota jest niepoprawna." sqref="F35">
      <formula1>ISNUMBER(F35)</formula1>
    </dataValidation>
    <dataValidation type="custom" showDropDown="1" showInputMessage="1" showErrorMessage="1" error="Wprowadzona kwota jest niepoprawna." sqref="C36">
      <formula1>ISNUMBER(C36)</formula1>
    </dataValidation>
    <dataValidation type="custom" showDropDown="1" showInputMessage="1" showErrorMessage="1" error="Wprowadzona kwota jest niepoprawna." sqref="D36">
      <formula1>ISNUMBER(D36)</formula1>
    </dataValidation>
    <dataValidation type="custom" showDropDown="1" showInputMessage="1" showErrorMessage="1" error="Wprowadzona kwota jest niepoprawna." sqref="E36">
      <formula1>ISNUMBER(E36)</formula1>
    </dataValidation>
    <dataValidation type="custom" showDropDown="1" showInputMessage="1" showErrorMessage="1" error="Wprowadzona kwota jest niepoprawna." sqref="F36">
      <formula1>ISNUMBER(F36)</formula1>
    </dataValidation>
    <dataValidation type="custom" showDropDown="1" showInputMessage="1" showErrorMessage="1" error="Wprowadzona kwota jest niepoprawna." sqref="C37">
      <formula1>ISNUMBER(C37)</formula1>
    </dataValidation>
    <dataValidation type="custom" showDropDown="1" showInputMessage="1" showErrorMessage="1" error="Wprowadzona kwota jest niepoprawna." sqref="D37">
      <formula1>ISNUMBER(D37)</formula1>
    </dataValidation>
    <dataValidation type="custom" showDropDown="1" showInputMessage="1" showErrorMessage="1" error="Wprowadzona kwota jest niepoprawna." sqref="E37">
      <formula1>ISNUMBER(E37)</formula1>
    </dataValidation>
    <dataValidation type="custom" showDropDown="1" showInputMessage="1" showErrorMessage="1" error="Wprowadzona kwota jest niepoprawna." sqref="F37">
      <formula1>ISNUMBER(F37)</formula1>
    </dataValidation>
    <dataValidation type="custom" showDropDown="1" showInputMessage="1" showErrorMessage="1" error="Wprowadzona kwota jest niepoprawna." sqref="C38">
      <formula1>ISNUMBER(C38)</formula1>
    </dataValidation>
    <dataValidation type="custom" showDropDown="1" showInputMessage="1" showErrorMessage="1" error="Wprowadzona kwota jest niepoprawna." sqref="D38">
      <formula1>ISNUMBER(D38)</formula1>
    </dataValidation>
    <dataValidation type="custom" showDropDown="1" showInputMessage="1" showErrorMessage="1" error="Wprowadzona kwota jest niepoprawna." sqref="E38">
      <formula1>ISNUMBER(E38)</formula1>
    </dataValidation>
    <dataValidation type="custom" showDropDown="1" showInputMessage="1" showErrorMessage="1" error="Wprowadzona kwota jest niepoprawna." sqref="F38">
      <formula1>ISNUMBER(F38)</formula1>
    </dataValidation>
    <dataValidation type="custom" showDropDown="1" showInputMessage="1" showErrorMessage="1" error="Wprowadzona kwota jest niepoprawna." sqref="C39">
      <formula1>ISNUMBER(C39)</formula1>
    </dataValidation>
    <dataValidation type="custom" showDropDown="1" showInputMessage="1" showErrorMessage="1" error="Wprowadzona kwota jest niepoprawna." sqref="D39">
      <formula1>ISNUMBER(D39)</formula1>
    </dataValidation>
    <dataValidation type="custom" showDropDown="1" showInputMessage="1" showErrorMessage="1" error="Wprowadzona kwota jest niepoprawna." sqref="E39">
      <formula1>ISNUMBER(E39)</formula1>
    </dataValidation>
    <dataValidation type="custom" showDropDown="1" showInputMessage="1" showErrorMessage="1" error="Wprowadzona kwota jest niepoprawna." sqref="F39">
      <formula1>ISNUMBER(F39)</formula1>
    </dataValidation>
    <dataValidation type="custom" showDropDown="1" showInputMessage="1" showErrorMessage="1" error="Wprowadzona kwota jest niepoprawna." sqref="C40">
      <formula1>ISNUMBER(C40)</formula1>
    </dataValidation>
    <dataValidation type="custom" showDropDown="1" showInputMessage="1" showErrorMessage="1" error="Wprowadzona kwota jest niepoprawna." sqref="D40">
      <formula1>ISNUMBER(D40)</formula1>
    </dataValidation>
    <dataValidation type="custom" showDropDown="1" showInputMessage="1" showErrorMessage="1" error="Wprowadzona kwota jest niepoprawna." sqref="E40">
      <formula1>ISNUMBER(E40)</formula1>
    </dataValidation>
    <dataValidation type="custom" showDropDown="1" showInputMessage="1" showErrorMessage="1" error="Wprowadzona kwota jest niepoprawna." sqref="F40">
      <formula1>ISNUMBER(F40)</formula1>
    </dataValidation>
    <dataValidation type="custom" showDropDown="1" showInputMessage="1" showErrorMessage="1" error="Wprowadzona kwota jest niepoprawna." sqref="C41">
      <formula1>ISNUMBER(C41)</formula1>
    </dataValidation>
    <dataValidation type="custom" showDropDown="1" showInputMessage="1" showErrorMessage="1" error="Wprowadzona kwota jest niepoprawna." sqref="D41">
      <formula1>ISNUMBER(D41)</formula1>
    </dataValidation>
    <dataValidation type="custom" showDropDown="1" showInputMessage="1" showErrorMessage="1" error="Wprowadzona kwota jest niepoprawna." sqref="E41">
      <formula1>ISNUMBER(E41)</formula1>
    </dataValidation>
    <dataValidation type="custom" showDropDown="1" showInputMessage="1" showErrorMessage="1" error="Wprowadzona kwota jest niepoprawna." sqref="F41">
      <formula1>ISNUMBER(F41)</formula1>
    </dataValidation>
    <dataValidation type="custom" showDropDown="1" showInputMessage="1" showErrorMessage="1" error="Wprowadzona kwota jest niepoprawna." sqref="C42">
      <formula1>ISNUMBER(C42)</formula1>
    </dataValidation>
    <dataValidation type="custom" showDropDown="1" showInputMessage="1" showErrorMessage="1" error="Wprowadzona kwota jest niepoprawna." sqref="D42">
      <formula1>ISNUMBER(D42)</formula1>
    </dataValidation>
    <dataValidation type="custom" showDropDown="1" showInputMessage="1" showErrorMessage="1" error="Wprowadzona kwota jest niepoprawna." sqref="E42">
      <formula1>ISNUMBER(E42)</formula1>
    </dataValidation>
    <dataValidation type="custom" showDropDown="1" showInputMessage="1" showErrorMessage="1" error="Wprowadzona kwota jest niepoprawna." sqref="F42">
      <formula1>ISNUMBER(F42)</formula1>
    </dataValidation>
    <dataValidation type="custom" showDropDown="1" showInputMessage="1" showErrorMessage="1" error="Wprowadzona kwota jest niepoprawna." sqref="C43">
      <formula1>ISNUMBER(C43)</formula1>
    </dataValidation>
    <dataValidation type="custom" showDropDown="1" showInputMessage="1" showErrorMessage="1" error="Wprowadzona kwota jest niepoprawna." sqref="D43">
      <formula1>ISNUMBER(D43)</formula1>
    </dataValidation>
    <dataValidation type="custom" showDropDown="1" showInputMessage="1" showErrorMessage="1" error="Wprowadzona kwota jest niepoprawna." sqref="E43">
      <formula1>ISNUMBER(E43)</formula1>
    </dataValidation>
    <dataValidation type="custom" showDropDown="1" showInputMessage="1" showErrorMessage="1" error="Wprowadzona kwota jest niepoprawna." sqref="F43">
      <formula1>ISNUMBER(F43)</formula1>
    </dataValidation>
    <dataValidation type="custom" showDropDown="1" showInputMessage="1" showErrorMessage="1" error="Wprowadzona kwota jest niepoprawna." sqref="C44">
      <formula1>ISNUMBER(C44)</formula1>
    </dataValidation>
    <dataValidation type="custom" showDropDown="1" showInputMessage="1" showErrorMessage="1" error="Wprowadzona kwota jest niepoprawna." sqref="D44">
      <formula1>ISNUMBER(D44)</formula1>
    </dataValidation>
    <dataValidation type="custom" showDropDown="1" showInputMessage="1" showErrorMessage="1" error="Wprowadzona kwota jest niepoprawna." sqref="E44">
      <formula1>ISNUMBER(E44)</formula1>
    </dataValidation>
    <dataValidation type="custom" showDropDown="1" showInputMessage="1" showErrorMessage="1" error="Wprowadzona kwota jest niepoprawna." sqref="F44">
      <formula1>ISNUMBER(F44)</formula1>
    </dataValidation>
    <dataValidation type="custom" showDropDown="1" showInputMessage="1" showErrorMessage="1" error="Wprowadzona kwota jest niepoprawna." sqref="C45">
      <formula1>ISNUMBER(C45)</formula1>
    </dataValidation>
    <dataValidation type="custom" showDropDown="1" showInputMessage="1" showErrorMessage="1" error="Wprowadzona kwota jest niepoprawna." sqref="D45">
      <formula1>ISNUMBER(D45)</formula1>
    </dataValidation>
    <dataValidation type="custom" showDropDown="1" showInputMessage="1" showErrorMessage="1" error="Wprowadzona kwota jest niepoprawna." sqref="E45">
      <formula1>ISNUMBER(E45)</formula1>
    </dataValidation>
    <dataValidation type="custom" showDropDown="1" showInputMessage="1" showErrorMessage="1" error="Wprowadzona kwota jest niepoprawna." sqref="F45">
      <formula1>ISNUMBER(F45)</formula1>
    </dataValidation>
    <dataValidation type="custom" showDropDown="1" showInputMessage="1" showErrorMessage="1" error="Wprowadzona kwota jest niepoprawna." sqref="C46">
      <formula1>ISNUMBER(C46)</formula1>
    </dataValidation>
    <dataValidation type="custom" showDropDown="1" showInputMessage="1" showErrorMessage="1" error="Wprowadzona kwota jest niepoprawna." sqref="D46">
      <formula1>ISNUMBER(D46)</formula1>
    </dataValidation>
    <dataValidation type="custom" showDropDown="1" showInputMessage="1" showErrorMessage="1" error="Wprowadzona kwota jest niepoprawna." sqref="E46">
      <formula1>ISNUMBER(E46)</formula1>
    </dataValidation>
    <dataValidation type="custom" showDropDown="1" showInputMessage="1" showErrorMessage="1" error="Wprowadzona kwota jest niepoprawna." sqref="F46">
      <formula1>ISNUMBER(F46)</formula1>
    </dataValidation>
    <dataValidation type="custom" showDropDown="1" showInputMessage="1" showErrorMessage="1" error="Wprowadzona kwota jest niepoprawna." sqref="C47">
      <formula1>ISNUMBER(C47)</formula1>
    </dataValidation>
    <dataValidation type="custom" showDropDown="1" showInputMessage="1" showErrorMessage="1" error="Wprowadzona kwota jest niepoprawna." sqref="D47">
      <formula1>ISNUMBER(D47)</formula1>
    </dataValidation>
    <dataValidation type="custom" showDropDown="1" showInputMessage="1" showErrorMessage="1" error="Wprowadzona kwota jest niepoprawna." sqref="E47">
      <formula1>ISNUMBER(E47)</formula1>
    </dataValidation>
    <dataValidation type="custom" showDropDown="1" showInputMessage="1" showErrorMessage="1" error="Wprowadzona kwota jest niepoprawna." sqref="F47">
      <formula1>ISNUMBER(F47)</formula1>
    </dataValidation>
    <dataValidation type="custom" showDropDown="1" showInputMessage="1" showErrorMessage="1" error="Wprowadzona kwota jest niepoprawna." sqref="C48">
      <formula1>ISNUMBER(C48)</formula1>
    </dataValidation>
    <dataValidation type="custom" showDropDown="1" showInputMessage="1" showErrorMessage="1" error="Wprowadzona kwota jest niepoprawna." sqref="D48">
      <formula1>ISNUMBER(D48)</formula1>
    </dataValidation>
    <dataValidation type="custom" showDropDown="1" showInputMessage="1" showErrorMessage="1" error="Wprowadzona kwota jest niepoprawna." sqref="E48">
      <formula1>ISNUMBER(E48)</formula1>
    </dataValidation>
    <dataValidation type="custom" showDropDown="1" showInputMessage="1" showErrorMessage="1" error="Wprowadzona kwota jest niepoprawna." sqref="F48">
      <formula1>ISNUMBER(F48)</formula1>
    </dataValidation>
    <dataValidation type="custom" showDropDown="1" showInputMessage="1" showErrorMessage="1" error="Wprowadzona kwota jest niepoprawna." sqref="C49">
      <formula1>ISNUMBER(C49)</formula1>
    </dataValidation>
    <dataValidation type="custom" showDropDown="1" showInputMessage="1" showErrorMessage="1" error="Wprowadzona kwota jest niepoprawna." sqref="D49">
      <formula1>ISNUMBER(D49)</formula1>
    </dataValidation>
    <dataValidation type="custom" showDropDown="1" showInputMessage="1" showErrorMessage="1" error="Wprowadzona kwota jest niepoprawna." sqref="E49">
      <formula1>ISNUMBER(E49)</formula1>
    </dataValidation>
    <dataValidation type="custom" showDropDown="1" showInputMessage="1" showErrorMessage="1" error="Wprowadzona kwota jest niepoprawna." sqref="F49">
      <formula1>ISNUMBER(F49)</formula1>
    </dataValidation>
    <dataValidation type="custom" showDropDown="1" showInputMessage="1" showErrorMessage="1" error="Wprowadzona kwota jest niepoprawna." sqref="C50">
      <formula1>ISNUMBER(C50)</formula1>
    </dataValidation>
    <dataValidation type="custom" showDropDown="1" showInputMessage="1" showErrorMessage="1" error="Wprowadzona kwota jest niepoprawna." sqref="D50">
      <formula1>ISNUMBER(D50)</formula1>
    </dataValidation>
    <dataValidation type="custom" showDropDown="1" showInputMessage="1" showErrorMessage="1" error="Wprowadzona kwota jest niepoprawna." sqref="E50">
      <formula1>ISNUMBER(E50)</formula1>
    </dataValidation>
    <dataValidation type="custom" showDropDown="1" showInputMessage="1" showErrorMessage="1" error="Wprowadzona kwota jest niepoprawna." sqref="F50">
      <formula1>ISNUMBER(F50)</formula1>
    </dataValidation>
    <dataValidation type="custom" showDropDown="1" showInputMessage="1" showErrorMessage="1" error="Wprowadzona kwota jest niepoprawna." sqref="C51">
      <formula1>ISNUMBER(C51)</formula1>
    </dataValidation>
    <dataValidation type="custom" showDropDown="1" showInputMessage="1" showErrorMessage="1" error="Wprowadzona kwota jest niepoprawna." sqref="D51">
      <formula1>ISNUMBER(D51)</formula1>
    </dataValidation>
    <dataValidation type="custom" showDropDown="1" showInputMessage="1" showErrorMessage="1" error="Wprowadzona kwota jest niepoprawna." sqref="E51">
      <formula1>ISNUMBER(E51)</formula1>
    </dataValidation>
    <dataValidation type="custom" showDropDown="1" showInputMessage="1" showErrorMessage="1" error="Wprowadzona kwota jest niepoprawna." sqref="F51">
      <formula1>ISNUMBER(F51)</formula1>
    </dataValidation>
    <dataValidation type="custom" showDropDown="1" showInputMessage="1" showErrorMessage="1" error="Wprowadzona kwota jest niepoprawna." sqref="C52">
      <formula1>ISNUMBER(C52)</formula1>
    </dataValidation>
    <dataValidation type="custom" showDropDown="1" showInputMessage="1" showErrorMessage="1" error="Wprowadzona kwota jest niepoprawna." sqref="D52">
      <formula1>ISNUMBER(D52)</formula1>
    </dataValidation>
    <dataValidation type="custom" showDropDown="1" showInputMessage="1" showErrorMessage="1" error="Wprowadzona kwota jest niepoprawna." sqref="E52">
      <formula1>ISNUMBER(E52)</formula1>
    </dataValidation>
    <dataValidation type="custom" showDropDown="1" showInputMessage="1" showErrorMessage="1" error="Wprowadzona kwota jest niepoprawna." sqref="F52">
      <formula1>ISNUMBER(F52)</formula1>
    </dataValidation>
    <dataValidation type="custom" showDropDown="1" showInputMessage="1" showErrorMessage="1" error="Wprowadzona kwota jest niepoprawna." sqref="C53">
      <formula1>ISNUMBER(C53)</formula1>
    </dataValidation>
    <dataValidation type="custom" showDropDown="1" showInputMessage="1" showErrorMessage="1" error="Wprowadzona kwota jest niepoprawna." sqref="D53">
      <formula1>ISNUMBER(D53)</formula1>
    </dataValidation>
    <dataValidation type="custom" showDropDown="1" showInputMessage="1" showErrorMessage="1" error="Wprowadzona kwota jest niepoprawna." sqref="E53">
      <formula1>ISNUMBER(E53)</formula1>
    </dataValidation>
    <dataValidation type="custom" showDropDown="1" showInputMessage="1" showErrorMessage="1" error="Wprowadzona kwota jest niepoprawna." sqref="F53">
      <formula1>ISNUMBER(F53)</formula1>
    </dataValidation>
    <dataValidation type="custom" showDropDown="1" showInputMessage="1" showErrorMessage="1" error="Wprowadzona kwota jest niepoprawna." sqref="C54">
      <formula1>ISNUMBER(C54)</formula1>
    </dataValidation>
    <dataValidation type="custom" showDropDown="1" showInputMessage="1" showErrorMessage="1" error="Wprowadzona kwota jest niepoprawna." sqref="D54">
      <formula1>ISNUMBER(D54)</formula1>
    </dataValidation>
    <dataValidation type="custom" showDropDown="1" showInputMessage="1" showErrorMessage="1" error="Wprowadzona kwota jest niepoprawna." sqref="E54">
      <formula1>ISNUMBER(E54)</formula1>
    </dataValidation>
    <dataValidation type="custom" showDropDown="1" showInputMessage="1" showErrorMessage="1" error="Wprowadzona kwota jest niepoprawna." sqref="F54">
      <formula1>ISNUMBER(F54)</formula1>
    </dataValidation>
    <dataValidation type="custom" showDropDown="1" showInputMessage="1" showErrorMessage="1" error="Wprowadzona kwota jest niepoprawna." sqref="C55">
      <formula1>ISNUMBER(C55)</formula1>
    </dataValidation>
    <dataValidation type="custom" showDropDown="1" showInputMessage="1" showErrorMessage="1" error="Wprowadzona kwota jest niepoprawna." sqref="D55">
      <formula1>ISNUMBER(D55)</formula1>
    </dataValidation>
    <dataValidation type="custom" showDropDown="1" showInputMessage="1" showErrorMessage="1" error="Wprowadzona kwota jest niepoprawna." sqref="E55">
      <formula1>ISNUMBER(E55)</formula1>
    </dataValidation>
    <dataValidation type="custom" showDropDown="1" showInputMessage="1" showErrorMessage="1" error="Wprowadzona kwota jest niepoprawna." sqref="F55">
      <formula1>ISNUMBER(F55)</formula1>
    </dataValidation>
    <dataValidation type="custom" showDropDown="1" showInputMessage="1" showErrorMessage="1" error="Wprowadzona kwota jest niepoprawna." sqref="C56">
      <formula1>ISNUMBER(C56)</formula1>
    </dataValidation>
    <dataValidation type="custom" showDropDown="1" showInputMessage="1" showErrorMessage="1" error="Wprowadzona kwota jest niepoprawna." sqref="D56">
      <formula1>ISNUMBER(D56)</formula1>
    </dataValidation>
    <dataValidation type="custom" showDropDown="1" showInputMessage="1" showErrorMessage="1" error="Wprowadzona kwota jest niepoprawna." sqref="E56">
      <formula1>ISNUMBER(E56)</formula1>
    </dataValidation>
    <dataValidation type="custom" showDropDown="1" showInputMessage="1" showErrorMessage="1" error="Wprowadzona kwota jest niepoprawna." sqref="F56">
      <formula1>ISNUMBER(F56)</formula1>
    </dataValidation>
    <dataValidation type="custom" showDropDown="1" showInputMessage="1" showErrorMessage="1" error="Wprowadzona kwota jest niepoprawna." sqref="C57">
      <formula1>ISNUMBER(C57)</formula1>
    </dataValidation>
    <dataValidation type="custom" showDropDown="1" showInputMessage="1" showErrorMessage="1" error="Wprowadzona kwota jest niepoprawna." sqref="D57">
      <formula1>ISNUMBER(D57)</formula1>
    </dataValidation>
    <dataValidation type="custom" showDropDown="1" showInputMessage="1" showErrorMessage="1" error="Wprowadzona kwota jest niepoprawna." sqref="E57">
      <formula1>ISNUMBER(E57)</formula1>
    </dataValidation>
    <dataValidation type="custom" showDropDown="1" showInputMessage="1" showErrorMessage="1" error="Wprowadzona kwota jest niepoprawna." sqref="F57">
      <formula1>ISNUMBER(F57)</formula1>
    </dataValidation>
    <dataValidation type="custom" showDropDown="1" showInputMessage="1" showErrorMessage="1" error="Wprowadzona kwota jest niepoprawna." sqref="C58">
      <formula1>ISNUMBER(C58)</formula1>
    </dataValidation>
    <dataValidation type="custom" showDropDown="1" showInputMessage="1" showErrorMessage="1" error="Wprowadzona kwota jest niepoprawna." sqref="D58">
      <formula1>ISNUMBER(D58)</formula1>
    </dataValidation>
    <dataValidation type="custom" showDropDown="1" showInputMessage="1" showErrorMessage="1" error="Wprowadzona kwota jest niepoprawna." sqref="E58">
      <formula1>ISNUMBER(E58)</formula1>
    </dataValidation>
    <dataValidation type="custom" showDropDown="1" showInputMessage="1" showErrorMessage="1" error="Wprowadzona kwota jest niepoprawna." sqref="F58">
      <formula1>ISNUMBER(F58)</formula1>
    </dataValidation>
    <dataValidation type="custom" showDropDown="1" showInputMessage="1" showErrorMessage="1" error="Wprowadzona kwota jest niepoprawna." sqref="C59">
      <formula1>ISNUMBER(C59)</formula1>
    </dataValidation>
    <dataValidation type="custom" showDropDown="1" showInputMessage="1" showErrorMessage="1" error="Wprowadzona kwota jest niepoprawna." sqref="D59">
      <formula1>ISNUMBER(D59)</formula1>
    </dataValidation>
    <dataValidation type="custom" showDropDown="1" showInputMessage="1" showErrorMessage="1" error="Wprowadzona kwota jest niepoprawna." sqref="E59">
      <formula1>ISNUMBER(E59)</formula1>
    </dataValidation>
    <dataValidation type="custom" showDropDown="1" showInputMessage="1" showErrorMessage="1" error="Wprowadzona kwota jest niepoprawna." sqref="F59">
      <formula1>ISNUMBER(F59)</formula1>
    </dataValidation>
    <dataValidation type="custom" showDropDown="1" showInputMessage="1" showErrorMessage="1" error="Wprowadzona kwota jest niepoprawna." sqref="C60">
      <formula1>ISNUMBER(C60)</formula1>
    </dataValidation>
    <dataValidation type="custom" showDropDown="1" showInputMessage="1" showErrorMessage="1" error="Wprowadzona kwota jest niepoprawna." sqref="D60">
      <formula1>ISNUMBER(D60)</formula1>
    </dataValidation>
    <dataValidation type="custom" showDropDown="1" showInputMessage="1" showErrorMessage="1" error="Wprowadzona kwota jest niepoprawna." sqref="E60">
      <formula1>ISNUMBER(E60)</formula1>
    </dataValidation>
    <dataValidation type="custom" showDropDown="1" showInputMessage="1" showErrorMessage="1" error="Wprowadzona kwota jest niepoprawna." sqref="F60">
      <formula1>ISNUMBER(F60)</formula1>
    </dataValidation>
    <dataValidation type="custom" showDropDown="1" showInputMessage="1" showErrorMessage="1" error="Wprowadzona kwota jest niepoprawna." sqref="C61">
      <formula1>ISNUMBER(C61)</formula1>
    </dataValidation>
    <dataValidation type="custom" showDropDown="1" showInputMessage="1" showErrorMessage="1" error="Wprowadzona kwota jest niepoprawna." sqref="D61">
      <formula1>ISNUMBER(D61)</formula1>
    </dataValidation>
    <dataValidation type="custom" showDropDown="1" showInputMessage="1" showErrorMessage="1" error="Wprowadzona kwota jest niepoprawna." sqref="E61">
      <formula1>ISNUMBER(E61)</formula1>
    </dataValidation>
    <dataValidation type="custom" showDropDown="1" showInputMessage="1" showErrorMessage="1" error="Wprowadzona kwota jest niepoprawna." sqref="F61">
      <formula1>ISNUMBER(F61)</formula1>
    </dataValidation>
    <dataValidation type="custom" showDropDown="1" showInputMessage="1" showErrorMessage="1" error="Wprowadzona kwota jest niepoprawna." sqref="C62">
      <formula1>ISNUMBER(C62)</formula1>
    </dataValidation>
    <dataValidation type="custom" showDropDown="1" showInputMessage="1" showErrorMessage="1" error="Wprowadzona kwota jest niepoprawna." sqref="D62">
      <formula1>ISNUMBER(D62)</formula1>
    </dataValidation>
    <dataValidation type="custom" showDropDown="1" showInputMessage="1" showErrorMessage="1" error="Wprowadzona kwota jest niepoprawna." sqref="E62">
      <formula1>ISNUMBER(E62)</formula1>
    </dataValidation>
    <dataValidation type="custom" showDropDown="1" showInputMessage="1" showErrorMessage="1" error="Wprowadzona kwota jest niepoprawna." sqref="F62">
      <formula1>ISNUMBER(F62)</formula1>
    </dataValidation>
    <dataValidation type="custom" showDropDown="1" showInputMessage="1" showErrorMessage="1" error="Wprowadzona kwota jest niepoprawna." sqref="C63">
      <formula1>ISNUMBER(C63)</formula1>
    </dataValidation>
    <dataValidation type="custom" showDropDown="1" showInputMessage="1" showErrorMessage="1" error="Wprowadzona kwota jest niepoprawna." sqref="D63">
      <formula1>ISNUMBER(D63)</formula1>
    </dataValidation>
    <dataValidation type="custom" showDropDown="1" showInputMessage="1" showErrorMessage="1" error="Wprowadzona kwota jest niepoprawna." sqref="E63">
      <formula1>ISNUMBER(E63)</formula1>
    </dataValidation>
    <dataValidation type="custom" showDropDown="1" showInputMessage="1" showErrorMessage="1" error="Wprowadzona kwota jest niepoprawna." sqref="F63">
      <formula1>ISNUMBER(F63)</formula1>
    </dataValidation>
    <dataValidation type="custom" showDropDown="1" showInputMessage="1" showErrorMessage="1" error="Wprowadzona kwota jest niepoprawna." sqref="C64">
      <formula1>ISNUMBER(C64)</formula1>
    </dataValidation>
    <dataValidation type="custom" showDropDown="1" showInputMessage="1" showErrorMessage="1" error="Wprowadzona kwota jest niepoprawna." sqref="D64">
      <formula1>ISNUMBER(D64)</formula1>
    </dataValidation>
    <dataValidation type="custom" showDropDown="1" showInputMessage="1" showErrorMessage="1" error="Wprowadzona kwota jest niepoprawna." sqref="E64">
      <formula1>ISNUMBER(E64)</formula1>
    </dataValidation>
    <dataValidation type="custom" showDropDown="1" showInputMessage="1" showErrorMessage="1" error="Wprowadzona kwota jest niepoprawna." sqref="F64">
      <formula1>ISNUMBER(F64)</formula1>
    </dataValidation>
    <dataValidation type="custom" showDropDown="1" showInputMessage="1" showErrorMessage="1" error="Wprowadzona kwota jest niepoprawna." sqref="C65">
      <formula1>ISNUMBER(C65)</formula1>
    </dataValidation>
    <dataValidation type="custom" showDropDown="1" showInputMessage="1" showErrorMessage="1" error="Wprowadzona kwota jest niepoprawna." sqref="D65">
      <formula1>ISNUMBER(D65)</formula1>
    </dataValidation>
    <dataValidation type="custom" showDropDown="1" showInputMessage="1" showErrorMessage="1" error="Wprowadzona kwota jest niepoprawna." sqref="E65">
      <formula1>ISNUMBER(E65)</formula1>
    </dataValidation>
    <dataValidation type="custom" showDropDown="1" showInputMessage="1" showErrorMessage="1" error="Wprowadzona kwota jest niepoprawna." sqref="F65">
      <formula1>ISNUMBER(F65)</formula1>
    </dataValidation>
    <dataValidation type="custom" showDropDown="1" showInputMessage="1" showErrorMessage="1" error="Wprowadzona kwota jest niepoprawna." sqref="C66">
      <formula1>ISNUMBER(C66)</formula1>
    </dataValidation>
    <dataValidation type="custom" showDropDown="1" showInputMessage="1" showErrorMessage="1" error="Wprowadzona kwota jest niepoprawna." sqref="D66">
      <formula1>ISNUMBER(D66)</formula1>
    </dataValidation>
    <dataValidation type="custom" showDropDown="1" showInputMessage="1" showErrorMessage="1" error="Wprowadzona kwota jest niepoprawna." sqref="E66">
      <formula1>ISNUMBER(E66)</formula1>
    </dataValidation>
    <dataValidation type="custom" showDropDown="1" showInputMessage="1" showErrorMessage="1" error="Wprowadzona kwota jest niepoprawna." sqref="F66">
      <formula1>ISNUMBER(F66)</formula1>
    </dataValidation>
    <dataValidation type="custom" showDropDown="1" showInputMessage="1" showErrorMessage="1" error="Wprowadzona kwota jest niepoprawna." sqref="C67">
      <formula1>ISNUMBER(C67)</formula1>
    </dataValidation>
    <dataValidation type="custom" showDropDown="1" showInputMessage="1" showErrorMessage="1" error="Wprowadzona kwota jest niepoprawna." sqref="D67">
      <formula1>ISNUMBER(D67)</formula1>
    </dataValidation>
    <dataValidation type="custom" showDropDown="1" showInputMessage="1" showErrorMessage="1" error="Wprowadzona kwota jest niepoprawna." sqref="E67">
      <formula1>ISNUMBER(E67)</formula1>
    </dataValidation>
    <dataValidation type="custom" showDropDown="1" showInputMessage="1" showErrorMessage="1" error="Wprowadzona kwota jest niepoprawna." sqref="F67">
      <formula1>ISNUMBER(F67)</formula1>
    </dataValidation>
    <dataValidation type="custom" showDropDown="1" showInputMessage="1" showErrorMessage="1" error="Wprowadzona kwota jest niepoprawna." sqref="C68">
      <formula1>ISNUMBER(C68)</formula1>
    </dataValidation>
    <dataValidation type="custom" showDropDown="1" showInputMessage="1" showErrorMessage="1" error="Wprowadzona kwota jest niepoprawna." sqref="D68">
      <formula1>ISNUMBER(D68)</formula1>
    </dataValidation>
    <dataValidation type="custom" showDropDown="1" showInputMessage="1" showErrorMessage="1" error="Wprowadzona kwota jest niepoprawna." sqref="E68">
      <formula1>ISNUMBER(E68)</formula1>
    </dataValidation>
    <dataValidation type="custom" showDropDown="1" showInputMessage="1" showErrorMessage="1" error="Wprowadzona kwota jest niepoprawna." sqref="F68">
      <formula1>ISNUMBER(F68)</formula1>
    </dataValidation>
    <dataValidation type="custom" showDropDown="1" showInputMessage="1" showErrorMessage="1" error="Wprowadzona kwota jest niepoprawna." sqref="C69">
      <formula1>ISNUMBER(C69)</formula1>
    </dataValidation>
    <dataValidation type="custom" showDropDown="1" showInputMessage="1" showErrorMessage="1" error="Wprowadzona kwota jest niepoprawna." sqref="D69">
      <formula1>ISNUMBER(D69)</formula1>
    </dataValidation>
    <dataValidation type="custom" showDropDown="1" showInputMessage="1" showErrorMessage="1" error="Wprowadzona kwota jest niepoprawna." sqref="E69">
      <formula1>ISNUMBER(E69)</formula1>
    </dataValidation>
    <dataValidation type="custom" showDropDown="1" showInputMessage="1" showErrorMessage="1" error="Wprowadzona kwota jest niepoprawna." sqref="F69">
      <formula1>ISNUMBER(F69)</formula1>
    </dataValidation>
    <dataValidation type="custom" showDropDown="1" showInputMessage="1" showErrorMessage="1" error="Wprowadzona kwota jest niepoprawna." sqref="C70">
      <formula1>ISNUMBER(C70)</formula1>
    </dataValidation>
    <dataValidation type="custom" showDropDown="1" showInputMessage="1" showErrorMessage="1" error="Wprowadzona kwota jest niepoprawna." sqref="D70">
      <formula1>ISNUMBER(D70)</formula1>
    </dataValidation>
    <dataValidation type="custom" showDropDown="1" showInputMessage="1" showErrorMessage="1" error="Wprowadzona kwota jest niepoprawna." sqref="E70">
      <formula1>ISNUMBER(E70)</formula1>
    </dataValidation>
    <dataValidation type="custom" showDropDown="1" showInputMessage="1" showErrorMessage="1" error="Wprowadzona kwota jest niepoprawna." sqref="F70">
      <formula1>ISNUMBER(F70)</formula1>
    </dataValidation>
    <dataValidation type="custom" showDropDown="1" showInputMessage="1" showErrorMessage="1" error="Wprowadzona kwota jest niepoprawna." sqref="C71">
      <formula1>ISNUMBER(C71)</formula1>
    </dataValidation>
    <dataValidation type="custom" showDropDown="1" showInputMessage="1" showErrorMessage="1" error="Wprowadzona kwota jest niepoprawna." sqref="D71">
      <formula1>ISNUMBER(D71)</formula1>
    </dataValidation>
    <dataValidation type="custom" showDropDown="1" showInputMessage="1" showErrorMessage="1" error="Wprowadzona kwota jest niepoprawna." sqref="E71">
      <formula1>ISNUMBER(E71)</formula1>
    </dataValidation>
    <dataValidation type="custom" showDropDown="1" showInputMessage="1" showErrorMessage="1" error="Wprowadzona kwota jest niepoprawna." sqref="F71">
      <formula1>ISNUMBER(F71)</formula1>
    </dataValidation>
    <dataValidation type="custom" showDropDown="1" showInputMessage="1" showErrorMessage="1" error="Wprowadzona kwota jest niepoprawna." sqref="C72">
      <formula1>ISNUMBER(C72)</formula1>
    </dataValidation>
    <dataValidation type="custom" showDropDown="1" showInputMessage="1" showErrorMessage="1" error="Wprowadzona kwota jest niepoprawna." sqref="D72">
      <formula1>ISNUMBER(D72)</formula1>
    </dataValidation>
    <dataValidation type="custom" showDropDown="1" showInputMessage="1" showErrorMessage="1" error="Wprowadzona kwota jest niepoprawna." sqref="E72">
      <formula1>ISNUMBER(E72)</formula1>
    </dataValidation>
    <dataValidation type="custom" showDropDown="1" showInputMessage="1" showErrorMessage="1" error="Wprowadzona kwota jest niepoprawna." sqref="F72">
      <formula1>ISNUMBER(F72)</formula1>
    </dataValidation>
    <dataValidation type="custom" showDropDown="1" showInputMessage="1" showErrorMessage="1" error="Wprowadzona kwota jest niepoprawna." sqref="C73">
      <formula1>ISNUMBER(C73)</formula1>
    </dataValidation>
    <dataValidation type="custom" showDropDown="1" showInputMessage="1" showErrorMessage="1" error="Wprowadzona kwota jest niepoprawna." sqref="D73">
      <formula1>ISNUMBER(D73)</formula1>
    </dataValidation>
    <dataValidation type="custom" showDropDown="1" showInputMessage="1" showErrorMessage="1" error="Wprowadzona kwota jest niepoprawna." sqref="E73">
      <formula1>ISNUMBER(E73)</formula1>
    </dataValidation>
    <dataValidation type="custom" showDropDown="1" showInputMessage="1" showErrorMessage="1" error="Wprowadzona kwota jest niepoprawna." sqref="F73">
      <formula1>ISNUMBER(F73)</formula1>
    </dataValidation>
    <dataValidation type="custom" showDropDown="1" showInputMessage="1" showErrorMessage="1" error="Wprowadzona kwota jest niepoprawna." sqref="C74">
      <formula1>ISNUMBER(C74)</formula1>
    </dataValidation>
    <dataValidation type="custom" showDropDown="1" showInputMessage="1" showErrorMessage="1" error="Wprowadzona kwota jest niepoprawna." sqref="D74">
      <formula1>ISNUMBER(D74)</formula1>
    </dataValidation>
    <dataValidation type="custom" showDropDown="1" showInputMessage="1" showErrorMessage="1" error="Wprowadzona kwota jest niepoprawna." sqref="E74">
      <formula1>ISNUMBER(E74)</formula1>
    </dataValidation>
    <dataValidation type="custom" showDropDown="1" showInputMessage="1" showErrorMessage="1" error="Wprowadzona kwota jest niepoprawna." sqref="F74">
      <formula1>ISNUMBER(F74)</formula1>
    </dataValidation>
    <dataValidation type="custom" showDropDown="1" showInputMessage="1" showErrorMessage="1" error="Wprowadzona kwota jest niepoprawna." sqref="C75">
      <formula1>ISNUMBER(C75)</formula1>
    </dataValidation>
    <dataValidation type="custom" showDropDown="1" showInputMessage="1" showErrorMessage="1" error="Wprowadzona kwota jest niepoprawna." sqref="D75">
      <formula1>ISNUMBER(D75)</formula1>
    </dataValidation>
    <dataValidation type="custom" showDropDown="1" showInputMessage="1" showErrorMessage="1" error="Wprowadzona kwota jest niepoprawna." sqref="E75">
      <formula1>ISNUMBER(E75)</formula1>
    </dataValidation>
    <dataValidation type="custom" showDropDown="1" showInputMessage="1" showErrorMessage="1" error="Wprowadzona kwota jest niepoprawna." sqref="F75">
      <formula1>ISNUMBER(F75)</formula1>
    </dataValidation>
    <dataValidation type="custom" showDropDown="1" showInputMessage="1" showErrorMessage="1" error="Wprowadzona kwota jest niepoprawna." sqref="C76">
      <formula1>ISNUMBER(C76)</formula1>
    </dataValidation>
    <dataValidation type="custom" showDropDown="1" showInputMessage="1" showErrorMessage="1" error="Wprowadzona kwota jest niepoprawna." sqref="D76">
      <formula1>ISNUMBER(D76)</formula1>
    </dataValidation>
    <dataValidation type="custom" showDropDown="1" showInputMessage="1" showErrorMessage="1" error="Wprowadzona kwota jest niepoprawna." sqref="E76">
      <formula1>ISNUMBER(E76)</formula1>
    </dataValidation>
    <dataValidation type="custom" showDropDown="1" showInputMessage="1" showErrorMessage="1" error="Wprowadzona kwota jest niepoprawna." sqref="F76">
      <formula1>ISNUMBER(F76)</formula1>
    </dataValidation>
    <dataValidation type="custom" showDropDown="1" showInputMessage="1" showErrorMessage="1" error="Wprowadzona kwota jest niepoprawna." sqref="C77">
      <formula1>ISNUMBER(C77)</formula1>
    </dataValidation>
    <dataValidation type="custom" showDropDown="1" showInputMessage="1" showErrorMessage="1" error="Wprowadzona kwota jest niepoprawna." sqref="D77">
      <formula1>ISNUMBER(D77)</formula1>
    </dataValidation>
    <dataValidation type="custom" showDropDown="1" showInputMessage="1" showErrorMessage="1" error="Wprowadzona kwota jest niepoprawna." sqref="E77">
      <formula1>ISNUMBER(E77)</formula1>
    </dataValidation>
    <dataValidation type="custom" showDropDown="1" showInputMessage="1" showErrorMessage="1" error="Wprowadzona kwota jest niepoprawna." sqref="F77">
      <formula1>ISNUMBER(F77)</formula1>
    </dataValidation>
    <dataValidation type="custom" showDropDown="1" showInputMessage="1" showErrorMessage="1" error="Wprowadzona kwota jest niepoprawna." sqref="C78">
      <formula1>ISNUMBER(C78)</formula1>
    </dataValidation>
    <dataValidation type="custom" showDropDown="1" showInputMessage="1" showErrorMessage="1" error="Wprowadzona kwota jest niepoprawna." sqref="D78">
      <formula1>ISNUMBER(D78)</formula1>
    </dataValidation>
    <dataValidation type="custom" showDropDown="1" showInputMessage="1" showErrorMessage="1" error="Wprowadzona kwota jest niepoprawna." sqref="E78">
      <formula1>ISNUMBER(E78)</formula1>
    </dataValidation>
    <dataValidation type="custom" showDropDown="1" showInputMessage="1" showErrorMessage="1" error="Wprowadzona kwota jest niepoprawna." sqref="F78">
      <formula1>ISNUMBER(F78)</formula1>
    </dataValidation>
    <dataValidation type="custom" showDropDown="1" showInputMessage="1" showErrorMessage="1" error="Wprowadzona kwota jest niepoprawna." sqref="C79">
      <formula1>ISNUMBER(C79)</formula1>
    </dataValidation>
    <dataValidation type="custom" showDropDown="1" showInputMessage="1" showErrorMessage="1" error="Wprowadzona kwota jest niepoprawna." sqref="D79">
      <formula1>ISNUMBER(D79)</formula1>
    </dataValidation>
    <dataValidation type="custom" showDropDown="1" showInputMessage="1" showErrorMessage="1" error="Wprowadzona kwota jest niepoprawna." sqref="E79">
      <formula1>ISNUMBER(E79)</formula1>
    </dataValidation>
    <dataValidation type="custom" showDropDown="1" showInputMessage="1" showErrorMessage="1" error="Wprowadzona kwota jest niepoprawna." sqref="F79">
      <formula1>ISNUMBER(F79)</formula1>
    </dataValidation>
    <dataValidation type="custom" showDropDown="1" showInputMessage="1" showErrorMessage="1" error="Wprowadzona kwota jest niepoprawna." sqref="C80">
      <formula1>ISNUMBER(C80)</formula1>
    </dataValidation>
    <dataValidation type="custom" showDropDown="1" showInputMessage="1" showErrorMessage="1" error="Wprowadzona kwota jest niepoprawna." sqref="D80">
      <formula1>ISNUMBER(D80)</formula1>
    </dataValidation>
    <dataValidation type="custom" showDropDown="1" showInputMessage="1" showErrorMessage="1" error="Wprowadzona kwota jest niepoprawna." sqref="E80">
      <formula1>ISNUMBER(E80)</formula1>
    </dataValidation>
    <dataValidation type="custom" showDropDown="1" showInputMessage="1" showErrorMessage="1" error="Wprowadzona kwota jest niepoprawna." sqref="F80">
      <formula1>ISNUMBER(F80)</formula1>
    </dataValidation>
    <dataValidation type="custom" showDropDown="1" showInputMessage="1" showErrorMessage="1" error="Wprowadzona kwota jest niepoprawna." sqref="C81">
      <formula1>ISNUMBER(C81)</formula1>
    </dataValidation>
    <dataValidation type="custom" showDropDown="1" showInputMessage="1" showErrorMessage="1" error="Wprowadzona kwota jest niepoprawna." sqref="D81">
      <formula1>ISNUMBER(D81)</formula1>
    </dataValidation>
    <dataValidation type="custom" showDropDown="1" showInputMessage="1" showErrorMessage="1" error="Wprowadzona kwota jest niepoprawna." sqref="E81">
      <formula1>ISNUMBER(E81)</formula1>
    </dataValidation>
    <dataValidation type="custom" showDropDown="1" showInputMessage="1" showErrorMessage="1" error="Wprowadzona kwota jest niepoprawna." sqref="F81">
      <formula1>ISNUMBER(F81)</formula1>
    </dataValidation>
    <dataValidation type="custom" showDropDown="1" showInputMessage="1" showErrorMessage="1" error="Wprowadzona kwota jest niepoprawna." sqref="C82">
      <formula1>ISNUMBER(C82)</formula1>
    </dataValidation>
    <dataValidation type="custom" showDropDown="1" showInputMessage="1" showErrorMessage="1" error="Wprowadzona kwota jest niepoprawna." sqref="D82">
      <formula1>ISNUMBER(D82)</formula1>
    </dataValidation>
    <dataValidation type="custom" showDropDown="1" showInputMessage="1" showErrorMessage="1" error="Wprowadzona kwota jest niepoprawna." sqref="E82">
      <formula1>ISNUMBER(E82)</formula1>
    </dataValidation>
    <dataValidation type="custom" showDropDown="1" showInputMessage="1" showErrorMessage="1" error="Wprowadzona kwota jest niepoprawna." sqref="F82">
      <formula1>ISNUMBER(F82)</formula1>
    </dataValidation>
    <dataValidation type="custom" showDropDown="1" showInputMessage="1" showErrorMessage="1" error="Wprowadzona kwota jest niepoprawna." sqref="C83">
      <formula1>ISNUMBER(C83)</formula1>
    </dataValidation>
    <dataValidation type="custom" showDropDown="1" showInputMessage="1" showErrorMessage="1" error="Wprowadzona kwota jest niepoprawna." sqref="D83">
      <formula1>ISNUMBER(D83)</formula1>
    </dataValidation>
    <dataValidation type="custom" showDropDown="1" showInputMessage="1" showErrorMessage="1" error="Wprowadzona kwota jest niepoprawna." sqref="E83">
      <formula1>ISNUMBER(E83)</formula1>
    </dataValidation>
    <dataValidation type="custom" showDropDown="1" showInputMessage="1" showErrorMessage="1" error="Wprowadzona kwota jest niepoprawna." sqref="F83">
      <formula1>ISNUMBER(F83)</formula1>
    </dataValidation>
    <dataValidation type="custom" showDropDown="1" showInputMessage="1" showErrorMessage="1" error="Wprowadzona kwota jest niepoprawna." sqref="C84">
      <formula1>ISNUMBER(C84)</formula1>
    </dataValidation>
    <dataValidation type="custom" showDropDown="1" showInputMessage="1" showErrorMessage="1" error="Wprowadzona kwota jest niepoprawna." sqref="D84">
      <formula1>ISNUMBER(D84)</formula1>
    </dataValidation>
    <dataValidation type="custom" showDropDown="1" showInputMessage="1" showErrorMessage="1" error="Wprowadzona kwota jest niepoprawna." sqref="E84">
      <formula1>ISNUMBER(E84)</formula1>
    </dataValidation>
    <dataValidation type="custom" showDropDown="1" showInputMessage="1" showErrorMessage="1" error="Wprowadzona kwota jest niepoprawna." sqref="F84">
      <formula1>ISNUMBER(F84)</formula1>
    </dataValidation>
    <dataValidation type="custom" showDropDown="1" showInputMessage="1" showErrorMessage="1" error="Wprowadzona kwota jest niepoprawna." sqref="C85">
      <formula1>ISNUMBER(C85)</formula1>
    </dataValidation>
    <dataValidation type="custom" showDropDown="1" showInputMessage="1" showErrorMessage="1" error="Wprowadzona kwota jest niepoprawna." sqref="D85">
      <formula1>ISNUMBER(D85)</formula1>
    </dataValidation>
    <dataValidation type="custom" showDropDown="1" showInputMessage="1" showErrorMessage="1" error="Wprowadzona kwota jest niepoprawna." sqref="E85">
      <formula1>ISNUMBER(E85)</formula1>
    </dataValidation>
    <dataValidation type="custom" showDropDown="1" showInputMessage="1" showErrorMessage="1" error="Wprowadzona kwota jest niepoprawna." sqref="F85">
      <formula1>ISNUMBER(F85)</formula1>
    </dataValidation>
    <dataValidation type="custom" showDropDown="1" showInputMessage="1" showErrorMessage="1" error="Wprowadzona kwota jest niepoprawna." sqref="C86">
      <formula1>ISNUMBER(C86)</formula1>
    </dataValidation>
    <dataValidation type="custom" showDropDown="1" showInputMessage="1" showErrorMessage="1" error="Wprowadzona kwota jest niepoprawna." sqref="D86">
      <formula1>ISNUMBER(D86)</formula1>
    </dataValidation>
    <dataValidation type="custom" showDropDown="1" showInputMessage="1" showErrorMessage="1" error="Wprowadzona kwota jest niepoprawna." sqref="E86">
      <formula1>ISNUMBER(E86)</formula1>
    </dataValidation>
    <dataValidation type="custom" showDropDown="1" showInputMessage="1" showErrorMessage="1" error="Wprowadzona kwota jest niepoprawna." sqref="F86">
      <formula1>ISNUMBER(F86)</formula1>
    </dataValidation>
    <dataValidation type="custom" showDropDown="1" showInputMessage="1" showErrorMessage="1" error="Wprowadzona kwota jest niepoprawna." sqref="C87">
      <formula1>ISNUMBER(C87)</formula1>
    </dataValidation>
    <dataValidation type="custom" showDropDown="1" showInputMessage="1" showErrorMessage="1" error="Wprowadzona kwota jest niepoprawna." sqref="D87">
      <formula1>ISNUMBER(D87)</formula1>
    </dataValidation>
    <dataValidation type="custom" showDropDown="1" showInputMessage="1" showErrorMessage="1" error="Wprowadzona kwota jest niepoprawna." sqref="E87">
      <formula1>ISNUMBER(E87)</formula1>
    </dataValidation>
    <dataValidation type="custom" showDropDown="1" showInputMessage="1" showErrorMessage="1" error="Wprowadzona kwota jest niepoprawna." sqref="F87">
      <formula1>ISNUMBER(F87)</formula1>
    </dataValidation>
    <dataValidation type="custom" showDropDown="1" showInputMessage="1" showErrorMessage="1" error="Wprowadzona kwota jest niepoprawna." sqref="C88">
      <formula1>ISNUMBER(C88)</formula1>
    </dataValidation>
    <dataValidation type="custom" showDropDown="1" showInputMessage="1" showErrorMessage="1" error="Wprowadzona kwota jest niepoprawna." sqref="D88">
      <formula1>ISNUMBER(D88)</formula1>
    </dataValidation>
    <dataValidation type="custom" showDropDown="1" showInputMessage="1" showErrorMessage="1" error="Wprowadzona kwota jest niepoprawna." sqref="E88">
      <formula1>ISNUMBER(E88)</formula1>
    </dataValidation>
    <dataValidation type="custom" showDropDown="1" showInputMessage="1" showErrorMessage="1" error="Wprowadzona kwota jest niepoprawna." sqref="F88">
      <formula1>ISNUMBER(F88)</formula1>
    </dataValidation>
    <dataValidation type="custom" showDropDown="1" showInputMessage="1" showErrorMessage="1" error="Wprowadzona kwota jest niepoprawna." sqref="C89">
      <formula1>ISNUMBER(C89)</formula1>
    </dataValidation>
    <dataValidation type="custom" showDropDown="1" showInputMessage="1" showErrorMessage="1" error="Wprowadzona kwota jest niepoprawna." sqref="D89">
      <formula1>ISNUMBER(D89)</formula1>
    </dataValidation>
    <dataValidation type="custom" showDropDown="1" showInputMessage="1" showErrorMessage="1" error="Wprowadzona kwota jest niepoprawna." sqref="E89">
      <formula1>ISNUMBER(E89)</formula1>
    </dataValidation>
    <dataValidation type="custom" showDropDown="1" showInputMessage="1" showErrorMessage="1" error="Wprowadzona kwota jest niepoprawna." sqref="F89">
      <formula1>ISNUMBER(F89)</formula1>
    </dataValidation>
    <dataValidation type="custom" showDropDown="1" showInputMessage="1" showErrorMessage="1" error="Wprowadzona kwota jest niepoprawna." sqref="C90">
      <formula1>ISNUMBER(C90)</formula1>
    </dataValidation>
    <dataValidation type="custom" showDropDown="1" showInputMessage="1" showErrorMessage="1" error="Wprowadzona kwota jest niepoprawna." sqref="D90">
      <formula1>ISNUMBER(D90)</formula1>
    </dataValidation>
    <dataValidation type="custom" showDropDown="1" showInputMessage="1" showErrorMessage="1" error="Wprowadzona kwota jest niepoprawna." sqref="E90">
      <formula1>ISNUMBER(E90)</formula1>
    </dataValidation>
    <dataValidation type="custom" showDropDown="1" showInputMessage="1" showErrorMessage="1" error="Wprowadzona kwota jest niepoprawna." sqref="F90">
      <formula1>ISNUMBER(F90)</formula1>
    </dataValidation>
    <dataValidation type="custom" showDropDown="1" showInputMessage="1" showErrorMessage="1" error="Wprowadzona kwota jest niepoprawna." sqref="C91">
      <formula1>ISNUMBER(C91)</formula1>
    </dataValidation>
    <dataValidation type="custom" showDropDown="1" showInputMessage="1" showErrorMessage="1" error="Wprowadzona kwota jest niepoprawna." sqref="D91">
      <formula1>ISNUMBER(D91)</formula1>
    </dataValidation>
    <dataValidation type="custom" showDropDown="1" showInputMessage="1" showErrorMessage="1" error="Wprowadzona kwota jest niepoprawna." sqref="E91">
      <formula1>ISNUMBER(E91)</formula1>
    </dataValidation>
    <dataValidation type="custom" showDropDown="1" showInputMessage="1" showErrorMessage="1" error="Wprowadzona kwota jest niepoprawna." sqref="F91">
      <formula1>ISNUMBER(F91)</formula1>
    </dataValidation>
    <dataValidation type="custom" showDropDown="1" showInputMessage="1" showErrorMessage="1" error="Wprowadzona kwota jest niepoprawna." sqref="C92">
      <formula1>ISNUMBER(C92)</formula1>
    </dataValidation>
    <dataValidation type="custom" showDropDown="1" showInputMessage="1" showErrorMessage="1" error="Wprowadzona kwota jest niepoprawna." sqref="D92">
      <formula1>ISNUMBER(D92)</formula1>
    </dataValidation>
    <dataValidation type="custom" showDropDown="1" showInputMessage="1" showErrorMessage="1" error="Wprowadzona kwota jest niepoprawna." sqref="E92">
      <formula1>ISNUMBER(E92)</formula1>
    </dataValidation>
    <dataValidation type="custom" showDropDown="1" showInputMessage="1" showErrorMessage="1" error="Wprowadzona kwota jest niepoprawna." sqref="F92">
      <formula1>ISNUMBER(F92)</formula1>
    </dataValidation>
    <dataValidation type="custom" showDropDown="1" showInputMessage="1" showErrorMessage="1" error="Wprowadzona kwota jest niepoprawna." sqref="C93">
      <formula1>ISNUMBER(C93)</formula1>
    </dataValidation>
    <dataValidation type="custom" showDropDown="1" showInputMessage="1" showErrorMessage="1" error="Wprowadzona kwota jest niepoprawna." sqref="D93">
      <formula1>ISNUMBER(D93)</formula1>
    </dataValidation>
    <dataValidation type="custom" showDropDown="1" showInputMessage="1" showErrorMessage="1" error="Wprowadzona kwota jest niepoprawna." sqref="E93">
      <formula1>ISNUMBER(E93)</formula1>
    </dataValidation>
    <dataValidation type="custom" showDropDown="1" showInputMessage="1" showErrorMessage="1" error="Wprowadzona kwota jest niepoprawna." sqref="F93">
      <formula1>ISNUMBER(F93)</formula1>
    </dataValidation>
    <dataValidation type="custom" showDropDown="1" showInputMessage="1" showErrorMessage="1" error="Wprowadzona kwota jest niepoprawna." sqref="C94">
      <formula1>ISNUMBER(C94)</formula1>
    </dataValidation>
    <dataValidation type="custom" showDropDown="1" showInputMessage="1" showErrorMessage="1" error="Wprowadzona kwota jest niepoprawna." sqref="D94">
      <formula1>ISNUMBER(D94)</formula1>
    </dataValidation>
    <dataValidation type="custom" showDropDown="1" showInputMessage="1" showErrorMessage="1" error="Wprowadzona kwota jest niepoprawna." sqref="E94">
      <formula1>ISNUMBER(E94)</formula1>
    </dataValidation>
    <dataValidation type="custom" showDropDown="1" showInputMessage="1" showErrorMessage="1" error="Wprowadzona kwota jest niepoprawna." sqref="F94">
      <formula1>ISNUMBER(F94)</formula1>
    </dataValidation>
    <dataValidation type="custom" showDropDown="1" showInputMessage="1" showErrorMessage="1" error="Wprowadzona kwota jest niepoprawna." sqref="C95">
      <formula1>ISNUMBER(C95)</formula1>
    </dataValidation>
    <dataValidation type="custom" showDropDown="1" showInputMessage="1" showErrorMessage="1" error="Wprowadzona kwota jest niepoprawna." sqref="D95">
      <formula1>ISNUMBER(D95)</formula1>
    </dataValidation>
    <dataValidation type="custom" showDropDown="1" showInputMessage="1" showErrorMessage="1" error="Wprowadzona kwota jest niepoprawna." sqref="E95">
      <formula1>ISNUMBER(E95)</formula1>
    </dataValidation>
    <dataValidation type="custom" showDropDown="1" showInputMessage="1" showErrorMessage="1" error="Wprowadzona kwota jest niepoprawna." sqref="F95">
      <formula1>ISNUMBER(F95)</formula1>
    </dataValidation>
    <dataValidation type="custom" showDropDown="1" showInputMessage="1" showErrorMessage="1" error="Wprowadzona kwota jest niepoprawna." sqref="C96">
      <formula1>ISNUMBER(C96)</formula1>
    </dataValidation>
    <dataValidation type="custom" showDropDown="1" showInputMessage="1" showErrorMessage="1" error="Wprowadzona kwota jest niepoprawna." sqref="D96">
      <formula1>ISNUMBER(D96)</formula1>
    </dataValidation>
    <dataValidation type="custom" showDropDown="1" showInputMessage="1" showErrorMessage="1" error="Wprowadzona kwota jest niepoprawna." sqref="E96">
      <formula1>ISNUMBER(E96)</formula1>
    </dataValidation>
    <dataValidation type="custom" showDropDown="1" showInputMessage="1" showErrorMessage="1" error="Wprowadzona kwota jest niepoprawna." sqref="F96">
      <formula1>ISNUMBER(F96)</formula1>
    </dataValidation>
    <dataValidation type="custom" showDropDown="1" showInputMessage="1" showErrorMessage="1" error="Wprowadzona kwota jest niepoprawna." sqref="C97">
      <formula1>ISNUMBER(C97)</formula1>
    </dataValidation>
    <dataValidation type="custom" showDropDown="1" showInputMessage="1" showErrorMessage="1" error="Wprowadzona kwota jest niepoprawna." sqref="D97">
      <formula1>ISNUMBER(D97)</formula1>
    </dataValidation>
    <dataValidation type="custom" showDropDown="1" showInputMessage="1" showErrorMessage="1" error="Wprowadzona kwota jest niepoprawna." sqref="E97">
      <formula1>ISNUMBER(E97)</formula1>
    </dataValidation>
    <dataValidation type="custom" showDropDown="1" showInputMessage="1" showErrorMessage="1" error="Wprowadzona kwota jest niepoprawna." sqref="F97">
      <formula1>ISNUMBER(F97)</formula1>
    </dataValidation>
    <dataValidation type="custom" showDropDown="1" showInputMessage="1" showErrorMessage="1" error="Wprowadzona kwota jest niepoprawna." sqref="C98">
      <formula1>ISNUMBER(C98)</formula1>
    </dataValidation>
    <dataValidation type="custom" showDropDown="1" showInputMessage="1" showErrorMessage="1" error="Wprowadzona kwota jest niepoprawna." sqref="D98">
      <formula1>ISNUMBER(D98)</formula1>
    </dataValidation>
    <dataValidation type="custom" showDropDown="1" showInputMessage="1" showErrorMessage="1" error="Wprowadzona kwota jest niepoprawna." sqref="E98">
      <formula1>ISNUMBER(E98)</formula1>
    </dataValidation>
    <dataValidation type="custom" showDropDown="1" showInputMessage="1" showErrorMessage="1" error="Wprowadzona kwota jest niepoprawna." sqref="F98">
      <formula1>ISNUMBER(F98)</formula1>
    </dataValidation>
    <dataValidation type="custom" showDropDown="1" showInputMessage="1" showErrorMessage="1" error="Wprowadzona kwota jest niepoprawna." sqref="C99">
      <formula1>ISNUMBER(C99)</formula1>
    </dataValidation>
    <dataValidation type="custom" showDropDown="1" showInputMessage="1" showErrorMessage="1" error="Wprowadzona kwota jest niepoprawna." sqref="D99">
      <formula1>ISNUMBER(D99)</formula1>
    </dataValidation>
    <dataValidation type="custom" showDropDown="1" showInputMessage="1" showErrorMessage="1" error="Wprowadzona kwota jest niepoprawna." sqref="E99">
      <formula1>ISNUMBER(E99)</formula1>
    </dataValidation>
    <dataValidation type="custom" showDropDown="1" showInputMessage="1" showErrorMessage="1" error="Wprowadzona kwota jest niepoprawna." sqref="F99">
      <formula1>ISNUMBER(F99)</formula1>
    </dataValidation>
    <dataValidation type="custom" showDropDown="1" showInputMessage="1" showErrorMessage="1" error="Wprowadzona kwota jest niepoprawna." sqref="C100">
      <formula1>ISNUMBER(C100)</formula1>
    </dataValidation>
    <dataValidation type="custom" showDropDown="1" showInputMessage="1" showErrorMessage="1" error="Wprowadzona kwota jest niepoprawna." sqref="D100">
      <formula1>ISNUMBER(D100)</formula1>
    </dataValidation>
    <dataValidation type="custom" showDropDown="1" showInputMessage="1" showErrorMessage="1" error="Wprowadzona kwota jest niepoprawna." sqref="E100">
      <formula1>ISNUMBER(E100)</formula1>
    </dataValidation>
    <dataValidation type="custom" showDropDown="1" showInputMessage="1" showErrorMessage="1" error="Wprowadzona kwota jest niepoprawna." sqref="F100">
      <formula1>ISNUMBER(F100)</formula1>
    </dataValidation>
    <dataValidation type="custom" showDropDown="1" showInputMessage="1" showErrorMessage="1" error="Wprowadzona kwota jest niepoprawna." sqref="C101">
      <formula1>ISNUMBER(C101)</formula1>
    </dataValidation>
    <dataValidation type="custom" showDropDown="1" showInputMessage="1" showErrorMessage="1" error="Wprowadzona kwota jest niepoprawna." sqref="D101">
      <formula1>ISNUMBER(D101)</formula1>
    </dataValidation>
    <dataValidation type="custom" showDropDown="1" showInputMessage="1" showErrorMessage="1" error="Wprowadzona kwota jest niepoprawna." sqref="E101">
      <formula1>ISNUMBER(E101)</formula1>
    </dataValidation>
    <dataValidation type="custom" showDropDown="1" showInputMessage="1" showErrorMessage="1" error="Wprowadzona kwota jest niepoprawna." sqref="F101">
      <formula1>ISNUMBER(F101)</formula1>
    </dataValidation>
    <dataValidation type="custom" showDropDown="1" showInputMessage="1" showErrorMessage="1" error="Wprowadzona kwota jest niepoprawna." sqref="C102">
      <formula1>ISNUMBER(C102)</formula1>
    </dataValidation>
    <dataValidation type="custom" showDropDown="1" showInputMessage="1" showErrorMessage="1" error="Wprowadzona kwota jest niepoprawna." sqref="D102">
      <formula1>ISNUMBER(D102)</formula1>
    </dataValidation>
    <dataValidation type="custom" showDropDown="1" showInputMessage="1" showErrorMessage="1" error="Wprowadzona kwota jest niepoprawna." sqref="E102">
      <formula1>ISNUMBER(E102)</formula1>
    </dataValidation>
    <dataValidation type="custom" showDropDown="1" showInputMessage="1" showErrorMessage="1" error="Wprowadzona kwota jest niepoprawna." sqref="F102">
      <formula1>ISNUMBER(F102)</formula1>
    </dataValidation>
    <dataValidation type="custom" showDropDown="1" showInputMessage="1" showErrorMessage="1" error="Wprowadzona kwota jest niepoprawna." sqref="C103">
      <formula1>ISNUMBER(C103)</formula1>
    </dataValidation>
    <dataValidation type="custom" showDropDown="1" showInputMessage="1" showErrorMessage="1" error="Wprowadzona kwota jest niepoprawna." sqref="D103">
      <formula1>ISNUMBER(D103)</formula1>
    </dataValidation>
    <dataValidation type="custom" showDropDown="1" showInputMessage="1" showErrorMessage="1" error="Wprowadzona kwota jest niepoprawna." sqref="E103">
      <formula1>ISNUMBER(E103)</formula1>
    </dataValidation>
    <dataValidation type="custom" showDropDown="1" showInputMessage="1" showErrorMessage="1" error="Wprowadzona kwota jest niepoprawna." sqref="F103">
      <formula1>ISNUMBER(F103)</formula1>
    </dataValidation>
    <dataValidation type="custom" showDropDown="1" showInputMessage="1" showErrorMessage="1" error="Wprowadzona kwota jest niepoprawna." sqref="C104">
      <formula1>ISNUMBER(C104)</formula1>
    </dataValidation>
    <dataValidation type="custom" showDropDown="1" showInputMessage="1" showErrorMessage="1" error="Wprowadzona kwota jest niepoprawna." sqref="D104">
      <formula1>ISNUMBER(D104)</formula1>
    </dataValidation>
    <dataValidation type="custom" showDropDown="1" showInputMessage="1" showErrorMessage="1" error="Wprowadzona kwota jest niepoprawna." sqref="E104">
      <formula1>ISNUMBER(E104)</formula1>
    </dataValidation>
    <dataValidation type="custom" showDropDown="1" showInputMessage="1" showErrorMessage="1" error="Wprowadzona kwota jest niepoprawna." sqref="F104">
      <formula1>ISNUMBER(F104)</formula1>
    </dataValidation>
    <dataValidation type="custom" showDropDown="1" showInputMessage="1" showErrorMessage="1" error="Wprowadzona kwota jest niepoprawna." sqref="C105">
      <formula1>ISNUMBER(C105)</formula1>
    </dataValidation>
    <dataValidation type="custom" showDropDown="1" showInputMessage="1" showErrorMessage="1" error="Wprowadzona kwota jest niepoprawna." sqref="D105">
      <formula1>ISNUMBER(D105)</formula1>
    </dataValidation>
    <dataValidation type="custom" showDropDown="1" showInputMessage="1" showErrorMessage="1" error="Wprowadzona kwota jest niepoprawna." sqref="E105">
      <formula1>ISNUMBER(E105)</formula1>
    </dataValidation>
    <dataValidation type="custom" showDropDown="1" showInputMessage="1" showErrorMessage="1" error="Wprowadzona kwota jest niepoprawna." sqref="F105">
      <formula1>ISNUMBER(F105)</formula1>
    </dataValidation>
    <dataValidation type="custom" showDropDown="1" showInputMessage="1" showErrorMessage="1" error="Wprowadzona kwota jest niepoprawna." sqref="C106">
      <formula1>ISNUMBER(C106)</formula1>
    </dataValidation>
    <dataValidation type="custom" showDropDown="1" showInputMessage="1" showErrorMessage="1" error="Wprowadzona kwota jest niepoprawna." sqref="D106">
      <formula1>ISNUMBER(D106)</formula1>
    </dataValidation>
    <dataValidation type="custom" showDropDown="1" showInputMessage="1" showErrorMessage="1" error="Wprowadzona kwota jest niepoprawna." sqref="E106">
      <formula1>ISNUMBER(E106)</formula1>
    </dataValidation>
    <dataValidation type="custom" showDropDown="1" showInputMessage="1" showErrorMessage="1" error="Wprowadzona kwota jest niepoprawna." sqref="F106">
      <formula1>ISNUMBER(F106)</formula1>
    </dataValidation>
    <dataValidation type="custom" showDropDown="1" showInputMessage="1" showErrorMessage="1" error="Wprowadzona kwota jest niepoprawna." sqref="C107">
      <formula1>ISNUMBER(C107)</formula1>
    </dataValidation>
    <dataValidation type="custom" showDropDown="1" showInputMessage="1" showErrorMessage="1" error="Wprowadzona kwota jest niepoprawna." sqref="D107">
      <formula1>ISNUMBER(D107)</formula1>
    </dataValidation>
    <dataValidation type="custom" showDropDown="1" showInputMessage="1" showErrorMessage="1" error="Wprowadzona kwota jest niepoprawna." sqref="E107">
      <formula1>ISNUMBER(E107)</formula1>
    </dataValidation>
    <dataValidation type="custom" showDropDown="1" showInputMessage="1" showErrorMessage="1" error="Wprowadzona kwota jest niepoprawna." sqref="F107">
      <formula1>ISNUMBER(F107)</formula1>
    </dataValidation>
    <dataValidation type="custom" showDropDown="1" showInputMessage="1" showErrorMessage="1" error="Wprowadzona kwota jest niepoprawna." sqref="C108">
      <formula1>ISNUMBER(C108)</formula1>
    </dataValidation>
    <dataValidation type="custom" showDropDown="1" showInputMessage="1" showErrorMessage="1" error="Wprowadzona kwota jest niepoprawna." sqref="D108">
      <formula1>ISNUMBER(D108)</formula1>
    </dataValidation>
    <dataValidation type="custom" showDropDown="1" showInputMessage="1" showErrorMessage="1" error="Wprowadzona kwota jest niepoprawna." sqref="E108">
      <formula1>ISNUMBER(E108)</formula1>
    </dataValidation>
    <dataValidation type="custom" showDropDown="1" showInputMessage="1" showErrorMessage="1" error="Wprowadzona kwota jest niepoprawna." sqref="F108">
      <formula1>ISNUMBER(F108)</formula1>
    </dataValidation>
    <dataValidation type="custom" showDropDown="1" showInputMessage="1" showErrorMessage="1" error="Wprowadzona kwota jest niepoprawna." sqref="C109">
      <formula1>ISNUMBER(C109)</formula1>
    </dataValidation>
    <dataValidation type="custom" showDropDown="1" showInputMessage="1" showErrorMessage="1" error="Wprowadzona kwota jest niepoprawna." sqref="D109">
      <formula1>ISNUMBER(D109)</formula1>
    </dataValidation>
    <dataValidation type="custom" showDropDown="1" showInputMessage="1" showErrorMessage="1" error="Wprowadzona kwota jest niepoprawna." sqref="E109">
      <formula1>ISNUMBER(E109)</formula1>
    </dataValidation>
    <dataValidation type="custom" showDropDown="1" showInputMessage="1" showErrorMessage="1" error="Wprowadzona kwota jest niepoprawna." sqref="F109">
      <formula1>ISNUMBER(F109)</formula1>
    </dataValidation>
    <dataValidation type="custom" showDropDown="1" showInputMessage="1" showErrorMessage="1" error="Wprowadzona kwota jest niepoprawna." sqref="C110">
      <formula1>ISNUMBER(C110)</formula1>
    </dataValidation>
    <dataValidation type="custom" showDropDown="1" showInputMessage="1" showErrorMessage="1" error="Wprowadzona kwota jest niepoprawna." sqref="D110">
      <formula1>ISNUMBER(D110)</formula1>
    </dataValidation>
    <dataValidation type="custom" showDropDown="1" showInputMessage="1" showErrorMessage="1" error="Wprowadzona kwota jest niepoprawna." sqref="E110">
      <formula1>ISNUMBER(E110)</formula1>
    </dataValidation>
    <dataValidation type="custom" showDropDown="1" showInputMessage="1" showErrorMessage="1" error="Wprowadzona kwota jest niepoprawna." sqref="F110">
      <formula1>ISNUMBER(F110)</formula1>
    </dataValidation>
    <dataValidation type="custom" showDropDown="1" showInputMessage="1" showErrorMessage="1" error="Wprowadzona kwota jest niepoprawna." sqref="C111">
      <formula1>ISNUMBER(C111)</formula1>
    </dataValidation>
    <dataValidation type="custom" showDropDown="1" showInputMessage="1" showErrorMessage="1" error="Wprowadzona kwota jest niepoprawna." sqref="D111">
      <formula1>ISNUMBER(D111)</formula1>
    </dataValidation>
    <dataValidation type="custom" showDropDown="1" showInputMessage="1" showErrorMessage="1" error="Wprowadzona kwota jest niepoprawna." sqref="E111">
      <formula1>ISNUMBER(E111)</formula1>
    </dataValidation>
    <dataValidation type="custom" showDropDown="1" showInputMessage="1" showErrorMessage="1" error="Wprowadzona kwota jest niepoprawna." sqref="F111">
      <formula1>ISNUMBER(F111)</formula1>
    </dataValidation>
    <dataValidation type="custom" showDropDown="1" showInputMessage="1" showErrorMessage="1" error="Wprowadzona kwota jest niepoprawna." sqref="C112">
      <formula1>ISNUMBER(C112)</formula1>
    </dataValidation>
    <dataValidation type="custom" showDropDown="1" showInputMessage="1" showErrorMessage="1" error="Wprowadzona kwota jest niepoprawna." sqref="D112">
      <formula1>ISNUMBER(D112)</formula1>
    </dataValidation>
    <dataValidation type="custom" showDropDown="1" showInputMessage="1" showErrorMessage="1" error="Wprowadzona kwota jest niepoprawna." sqref="E112">
      <formula1>ISNUMBER(E112)</formula1>
    </dataValidation>
    <dataValidation type="custom" showDropDown="1" showInputMessage="1" showErrorMessage="1" error="Wprowadzona kwota jest niepoprawna." sqref="F112">
      <formula1>ISNUMBER(F112)</formula1>
    </dataValidation>
    <dataValidation type="custom" showDropDown="1" showInputMessage="1" showErrorMessage="1" error="Wprowadzona kwota jest niepoprawna." sqref="C113">
      <formula1>ISNUMBER(C113)</formula1>
    </dataValidation>
    <dataValidation type="custom" showDropDown="1" showInputMessage="1" showErrorMessage="1" error="Wprowadzona kwota jest niepoprawna." sqref="D113">
      <formula1>ISNUMBER(D113)</formula1>
    </dataValidation>
    <dataValidation type="custom" showDropDown="1" showInputMessage="1" showErrorMessage="1" error="Wprowadzona kwota jest niepoprawna." sqref="E113">
      <formula1>ISNUMBER(E113)</formula1>
    </dataValidation>
    <dataValidation type="custom" showDropDown="1" showInputMessage="1" showErrorMessage="1" error="Wprowadzona kwota jest niepoprawna." sqref="F113">
      <formula1>ISNUMBER(F113)</formula1>
    </dataValidation>
    <dataValidation type="custom" showDropDown="1" showInputMessage="1" showErrorMessage="1" error="Wprowadzona kwota jest niepoprawna." sqref="C114">
      <formula1>ISNUMBER(C114)</formula1>
    </dataValidation>
    <dataValidation type="custom" showDropDown="1" showInputMessage="1" showErrorMessage="1" error="Wprowadzona kwota jest niepoprawna." sqref="D114">
      <formula1>ISNUMBER(D114)</formula1>
    </dataValidation>
    <dataValidation type="custom" showDropDown="1" showInputMessage="1" showErrorMessage="1" error="Wprowadzona kwota jest niepoprawna." sqref="E114">
      <formula1>ISNUMBER(E114)</formula1>
    </dataValidation>
    <dataValidation type="custom" showDropDown="1" showInputMessage="1" showErrorMessage="1" error="Wprowadzona kwota jest niepoprawna." sqref="F114">
      <formula1>ISNUMBER(F114)</formula1>
    </dataValidation>
    <dataValidation type="custom" showDropDown="1" showInputMessage="1" showErrorMessage="1" error="Wprowadzona kwota jest niepoprawna." sqref="C115">
      <formula1>ISNUMBER(C115)</formula1>
    </dataValidation>
    <dataValidation type="custom" showDropDown="1" showInputMessage="1" showErrorMessage="1" error="Wprowadzona kwota jest niepoprawna." sqref="D115">
      <formula1>ISNUMBER(D115)</formula1>
    </dataValidation>
    <dataValidation type="custom" showDropDown="1" showInputMessage="1" showErrorMessage="1" error="Wprowadzona kwota jest niepoprawna." sqref="E115">
      <formula1>ISNUMBER(E115)</formula1>
    </dataValidation>
    <dataValidation type="custom" showDropDown="1" showInputMessage="1" showErrorMessage="1" error="Wprowadzona kwota jest niepoprawna." sqref="F115">
      <formula1>ISNUMBER(F115)</formula1>
    </dataValidation>
    <dataValidation type="custom" showDropDown="1" showInputMessage="1" showErrorMessage="1" error="Wprowadzona kwota jest niepoprawna." sqref="C116">
      <formula1>ISNUMBER(C116)</formula1>
    </dataValidation>
    <dataValidation type="custom" showDropDown="1" showInputMessage="1" showErrorMessage="1" error="Wprowadzona kwota jest niepoprawna." sqref="D116">
      <formula1>ISNUMBER(D116)</formula1>
    </dataValidation>
    <dataValidation type="custom" showDropDown="1" showInputMessage="1" showErrorMessage="1" error="Wprowadzona kwota jest niepoprawna." sqref="E116">
      <formula1>ISNUMBER(E116)</formula1>
    </dataValidation>
    <dataValidation type="custom" showDropDown="1" showInputMessage="1" showErrorMessage="1" error="Wprowadzona kwota jest niepoprawna." sqref="F116">
      <formula1>ISNUMBER(F116)</formula1>
    </dataValidation>
    <dataValidation type="custom" showDropDown="1" showInputMessage="1" showErrorMessage="1" error="Wprowadzona kwota jest niepoprawna." sqref="C117">
      <formula1>ISNUMBER(C117)</formula1>
    </dataValidation>
    <dataValidation type="custom" showDropDown="1" showInputMessage="1" showErrorMessage="1" error="Wprowadzona kwota jest niepoprawna." sqref="D117">
      <formula1>ISNUMBER(D117)</formula1>
    </dataValidation>
    <dataValidation type="custom" showDropDown="1" showInputMessage="1" showErrorMessage="1" error="Wprowadzona kwota jest niepoprawna." sqref="E117">
      <formula1>ISNUMBER(E117)</formula1>
    </dataValidation>
    <dataValidation type="custom" showDropDown="1" showInputMessage="1" showErrorMessage="1" error="Wprowadzona kwota jest niepoprawna." sqref="F117">
      <formula1>ISNUMBER(F117)</formula1>
    </dataValidation>
    <dataValidation type="custom" showDropDown="1" showInputMessage="1" showErrorMessage="1" error="Wprowadzona kwota jest niepoprawna." sqref="C118">
      <formula1>ISNUMBER(C118)</formula1>
    </dataValidation>
    <dataValidation type="custom" showDropDown="1" showInputMessage="1" showErrorMessage="1" error="Wprowadzona kwota jest niepoprawna." sqref="D118">
      <formula1>ISNUMBER(D118)</formula1>
    </dataValidation>
    <dataValidation type="custom" showDropDown="1" showInputMessage="1" showErrorMessage="1" error="Wprowadzona kwota jest niepoprawna." sqref="E118">
      <formula1>ISNUMBER(E118)</formula1>
    </dataValidation>
    <dataValidation type="custom" showDropDown="1" showInputMessage="1" showErrorMessage="1" error="Wprowadzona kwota jest niepoprawna." sqref="F118">
      <formula1>ISNUMBER(F118)</formula1>
    </dataValidation>
    <dataValidation type="custom" showDropDown="1" showInputMessage="1" showErrorMessage="1" error="Wprowadzona kwota jest niepoprawna." sqref="C119">
      <formula1>ISNUMBER(C119)</formula1>
    </dataValidation>
    <dataValidation type="custom" showDropDown="1" showInputMessage="1" showErrorMessage="1" error="Wprowadzona kwota jest niepoprawna." sqref="D119">
      <formula1>ISNUMBER(D119)</formula1>
    </dataValidation>
    <dataValidation type="custom" showDropDown="1" showInputMessage="1" showErrorMessage="1" error="Wprowadzona kwota jest niepoprawna." sqref="E119">
      <formula1>ISNUMBER(E119)</formula1>
    </dataValidation>
    <dataValidation type="custom" showDropDown="1" showInputMessage="1" showErrorMessage="1" error="Wprowadzona kwota jest niepoprawna." sqref="F119">
      <formula1>ISNUMBER(F119)</formula1>
    </dataValidation>
    <dataValidation type="custom" showDropDown="1" showInputMessage="1" showErrorMessage="1" error="Wprowadzona kwota jest niepoprawna." sqref="C120">
      <formula1>ISNUMBER(C120)</formula1>
    </dataValidation>
    <dataValidation type="custom" showDropDown="1" showInputMessage="1" showErrorMessage="1" error="Wprowadzona kwota jest niepoprawna." sqref="D120">
      <formula1>ISNUMBER(D120)</formula1>
    </dataValidation>
    <dataValidation type="custom" showDropDown="1" showInputMessage="1" showErrorMessage="1" error="Wprowadzona kwota jest niepoprawna." sqref="E120">
      <formula1>ISNUMBER(E120)</formula1>
    </dataValidation>
    <dataValidation type="custom" showDropDown="1" showInputMessage="1" showErrorMessage="1" error="Wprowadzona kwota jest niepoprawna." sqref="F120">
      <formula1>ISNUMBER(F120)</formula1>
    </dataValidation>
    <dataValidation type="custom" showDropDown="1" showInputMessage="1" showErrorMessage="1" error="Wprowadzona kwota jest niepoprawna." sqref="C121">
      <formula1>ISNUMBER(C121)</formula1>
    </dataValidation>
    <dataValidation type="custom" showDropDown="1" showInputMessage="1" showErrorMessage="1" error="Wprowadzona kwota jest niepoprawna." sqref="D121">
      <formula1>ISNUMBER(D121)</formula1>
    </dataValidation>
    <dataValidation type="custom" showDropDown="1" showInputMessage="1" showErrorMessage="1" error="Wprowadzona kwota jest niepoprawna." sqref="E121">
      <formula1>ISNUMBER(E121)</formula1>
    </dataValidation>
    <dataValidation type="custom" showDropDown="1" showInputMessage="1" showErrorMessage="1" error="Wprowadzona kwota jest niepoprawna." sqref="F121">
      <formula1>ISNUMBER(F121)</formula1>
    </dataValidation>
    <dataValidation type="custom" showDropDown="1" showInputMessage="1" showErrorMessage="1" error="Wprowadzona kwota jest niepoprawna." sqref="C122">
      <formula1>ISNUMBER(C122)</formula1>
    </dataValidation>
    <dataValidation type="custom" showDropDown="1" showInputMessage="1" showErrorMessage="1" error="Wprowadzona kwota jest niepoprawna." sqref="D122">
      <formula1>ISNUMBER(D122)</formula1>
    </dataValidation>
    <dataValidation type="custom" showDropDown="1" showInputMessage="1" showErrorMessage="1" error="Wprowadzona kwota jest niepoprawna." sqref="E122">
      <formula1>ISNUMBER(E122)</formula1>
    </dataValidation>
    <dataValidation type="custom" showDropDown="1" showInputMessage="1" showErrorMessage="1" error="Wprowadzona kwota jest niepoprawna." sqref="F122">
      <formula1>ISNUMBER(F122)</formula1>
    </dataValidation>
    <dataValidation type="custom" showDropDown="1" showInputMessage="1" showErrorMessage="1" error="Wprowadzona kwota jest niepoprawna." sqref="C123">
      <formula1>ISNUMBER(C123)</formula1>
    </dataValidation>
    <dataValidation type="custom" showDropDown="1" showInputMessage="1" showErrorMessage="1" error="Wprowadzona kwota jest niepoprawna." sqref="D123">
      <formula1>ISNUMBER(D123)</formula1>
    </dataValidation>
    <dataValidation type="custom" showDropDown="1" showInputMessage="1" showErrorMessage="1" error="Wprowadzona kwota jest niepoprawna." sqref="E123">
      <formula1>ISNUMBER(E123)</formula1>
    </dataValidation>
    <dataValidation type="custom" showDropDown="1" showInputMessage="1" showErrorMessage="1" error="Wprowadzona kwota jest niepoprawna." sqref="F123">
      <formula1>ISNUMBER(F123)</formula1>
    </dataValidation>
    <dataValidation type="custom" showDropDown="1" showInputMessage="1" showErrorMessage="1" error="Wprowadzona kwota jest niepoprawna." sqref="C124">
      <formula1>ISNUMBER(C124)</formula1>
    </dataValidation>
    <dataValidation type="custom" showDropDown="1" showInputMessage="1" showErrorMessage="1" error="Wprowadzona kwota jest niepoprawna." sqref="D124">
      <formula1>ISNUMBER(D124)</formula1>
    </dataValidation>
    <dataValidation type="custom" showDropDown="1" showInputMessage="1" showErrorMessage="1" error="Wprowadzona kwota jest niepoprawna." sqref="E124">
      <formula1>ISNUMBER(E124)</formula1>
    </dataValidation>
    <dataValidation type="custom" showDropDown="1" showInputMessage="1" showErrorMessage="1" error="Wprowadzona kwota jest niepoprawna." sqref="F124">
      <formula1>ISNUMBER(F124)</formula1>
    </dataValidation>
    <dataValidation type="custom" showDropDown="1" showInputMessage="1" showErrorMessage="1" error="Wprowadzona kwota jest niepoprawna." sqref="C125">
      <formula1>ISNUMBER(C125)</formula1>
    </dataValidation>
    <dataValidation type="custom" showDropDown="1" showInputMessage="1" showErrorMessage="1" error="Wprowadzona kwota jest niepoprawna." sqref="D125">
      <formula1>ISNUMBER(D125)</formula1>
    </dataValidation>
    <dataValidation type="custom" showDropDown="1" showInputMessage="1" showErrorMessage="1" error="Wprowadzona kwota jest niepoprawna." sqref="E125">
      <formula1>ISNUMBER(E125)</formula1>
    </dataValidation>
    <dataValidation type="custom" showDropDown="1" showInputMessage="1" showErrorMessage="1" error="Wprowadzona kwota jest niepoprawna." sqref="F125">
      <formula1>ISNUMBER(F125)</formula1>
    </dataValidation>
    <dataValidation type="custom" showDropDown="1" showInputMessage="1" showErrorMessage="1" error="Wprowadzona kwota jest niepoprawna." sqref="C126">
      <formula1>ISNUMBER(C126)</formula1>
    </dataValidation>
    <dataValidation type="custom" showDropDown="1" showInputMessage="1" showErrorMessage="1" error="Wprowadzona kwota jest niepoprawna." sqref="D126">
      <formula1>ISNUMBER(D126)</formula1>
    </dataValidation>
    <dataValidation type="custom" showDropDown="1" showInputMessage="1" showErrorMessage="1" error="Wprowadzona kwota jest niepoprawna." sqref="E126">
      <formula1>ISNUMBER(E126)</formula1>
    </dataValidation>
    <dataValidation type="custom" showDropDown="1" showInputMessage="1" showErrorMessage="1" error="Wprowadzona kwota jest niepoprawna." sqref="F126">
      <formula1>ISNUMBER(F126)</formula1>
    </dataValidation>
    <dataValidation type="custom" showDropDown="1" showInputMessage="1" showErrorMessage="1" error="Wprowadzona kwota jest niepoprawna." sqref="C127">
      <formula1>ISNUMBER(C127)</formula1>
    </dataValidation>
    <dataValidation type="custom" showDropDown="1" showInputMessage="1" showErrorMessage="1" error="Wprowadzona kwota jest niepoprawna." sqref="D127">
      <formula1>ISNUMBER(D127)</formula1>
    </dataValidation>
    <dataValidation type="custom" showDropDown="1" showInputMessage="1" showErrorMessage="1" error="Wprowadzona kwota jest niepoprawna." sqref="E127">
      <formula1>ISNUMBER(E127)</formula1>
    </dataValidation>
    <dataValidation type="custom" showDropDown="1" showInputMessage="1" showErrorMessage="1" error="Wprowadzona kwota jest niepoprawna." sqref="F127">
      <formula1>ISNUMBER(F127)</formula1>
    </dataValidation>
    <dataValidation type="custom" showDropDown="1" showInputMessage="1" showErrorMessage="1" error="Wprowadzona kwota jest niepoprawna." sqref="C128">
      <formula1>ISNUMBER(C128)</formula1>
    </dataValidation>
    <dataValidation type="custom" showDropDown="1" showInputMessage="1" showErrorMessage="1" error="Wprowadzona kwota jest niepoprawna." sqref="D128">
      <formula1>ISNUMBER(D128)</formula1>
    </dataValidation>
    <dataValidation type="custom" showDropDown="1" showInputMessage="1" showErrorMessage="1" error="Wprowadzona kwota jest niepoprawna." sqref="E128">
      <formula1>ISNUMBER(E128)</formula1>
    </dataValidation>
    <dataValidation type="custom" showDropDown="1" showInputMessage="1" showErrorMessage="1" error="Wprowadzona kwota jest niepoprawna." sqref="F128">
      <formula1>ISNUMBER(F128)</formula1>
    </dataValidation>
    <dataValidation type="custom" showDropDown="1" showInputMessage="1" showErrorMessage="1" error="Wprowadzona kwota jest niepoprawna." sqref="C129">
      <formula1>ISNUMBER(C129)</formula1>
    </dataValidation>
    <dataValidation type="custom" showDropDown="1" showInputMessage="1" showErrorMessage="1" error="Wprowadzona kwota jest niepoprawna." sqref="D129">
      <formula1>ISNUMBER(D129)</formula1>
    </dataValidation>
    <dataValidation type="custom" showDropDown="1" showInputMessage="1" showErrorMessage="1" error="Wprowadzona kwota jest niepoprawna." sqref="E129">
      <formula1>ISNUMBER(E129)</formula1>
    </dataValidation>
    <dataValidation type="custom" showDropDown="1" showInputMessage="1" showErrorMessage="1" error="Wprowadzona kwota jest niepoprawna." sqref="F129">
      <formula1>ISNUMBER(F129)</formula1>
    </dataValidation>
    <dataValidation type="custom" showDropDown="1" showInputMessage="1" showErrorMessage="1" error="Wprowadzona kwota jest niepoprawna." sqref="C130">
      <formula1>ISNUMBER(C130)</formula1>
    </dataValidation>
    <dataValidation type="custom" showDropDown="1" showInputMessage="1" showErrorMessage="1" error="Wprowadzona kwota jest niepoprawna." sqref="D130">
      <formula1>ISNUMBER(D130)</formula1>
    </dataValidation>
    <dataValidation type="custom" showDropDown="1" showInputMessage="1" showErrorMessage="1" error="Wprowadzona kwota jest niepoprawna." sqref="E130">
      <formula1>ISNUMBER(E130)</formula1>
    </dataValidation>
    <dataValidation type="custom" showDropDown="1" showInputMessage="1" showErrorMessage="1" error="Wprowadzona kwota jest niepoprawna." sqref="F130">
      <formula1>ISNUMBER(F130)</formula1>
    </dataValidation>
    <dataValidation type="custom" showDropDown="1" showInputMessage="1" showErrorMessage="1" error="Wprowadzona kwota jest niepoprawna." sqref="C131">
      <formula1>ISNUMBER(C131)</formula1>
    </dataValidation>
    <dataValidation type="custom" showDropDown="1" showInputMessage="1" showErrorMessage="1" error="Wprowadzona kwota jest niepoprawna." sqref="D131">
      <formula1>ISNUMBER(D131)</formula1>
    </dataValidation>
    <dataValidation type="custom" showDropDown="1" showInputMessage="1" showErrorMessage="1" error="Wprowadzona kwota jest niepoprawna." sqref="E131">
      <formula1>ISNUMBER(E131)</formula1>
    </dataValidation>
    <dataValidation type="custom" showDropDown="1" showInputMessage="1" showErrorMessage="1" error="Wprowadzona kwota jest niepoprawna." sqref="F131">
      <formula1>ISNUMBER(F131)</formula1>
    </dataValidation>
    <dataValidation type="custom" showDropDown="1" showInputMessage="1" showErrorMessage="1" error="Wprowadzona kwota jest niepoprawna." sqref="C132">
      <formula1>ISNUMBER(C132)</formula1>
    </dataValidation>
    <dataValidation type="custom" showDropDown="1" showInputMessage="1" showErrorMessage="1" error="Wprowadzona kwota jest niepoprawna." sqref="D132">
      <formula1>ISNUMBER(D132)</formula1>
    </dataValidation>
    <dataValidation type="custom" showDropDown="1" showInputMessage="1" showErrorMessage="1" error="Wprowadzona kwota jest niepoprawna." sqref="E132">
      <formula1>ISNUMBER(E132)</formula1>
    </dataValidation>
    <dataValidation type="custom" showDropDown="1" showInputMessage="1" showErrorMessage="1" error="Wprowadzona kwota jest niepoprawna." sqref="F132">
      <formula1>ISNUMBER(F132)</formula1>
    </dataValidation>
    <dataValidation type="custom" showDropDown="1" showInputMessage="1" showErrorMessage="1" error="Wprowadzona kwota jest niepoprawna." sqref="C133">
      <formula1>ISNUMBER(C133)</formula1>
    </dataValidation>
    <dataValidation type="custom" showDropDown="1" showInputMessage="1" showErrorMessage="1" error="Wprowadzona kwota jest niepoprawna." sqref="D133">
      <formula1>ISNUMBER(D133)</formula1>
    </dataValidation>
    <dataValidation type="custom" showDropDown="1" showInputMessage="1" showErrorMessage="1" error="Wprowadzona kwota jest niepoprawna." sqref="E133">
      <formula1>ISNUMBER(E133)</formula1>
    </dataValidation>
    <dataValidation type="custom" showDropDown="1" showInputMessage="1" showErrorMessage="1" error="Wprowadzona kwota jest niepoprawna." sqref="F133">
      <formula1>ISNUMBER(F133)</formula1>
    </dataValidation>
    <dataValidation type="custom" showDropDown="1" showInputMessage="1" showErrorMessage="1" error="Wprowadzona kwota jest niepoprawna." sqref="C134">
      <formula1>ISNUMBER(C134)</formula1>
    </dataValidation>
    <dataValidation type="custom" showDropDown="1" showInputMessage="1" showErrorMessage="1" error="Wprowadzona kwota jest niepoprawna." sqref="D134">
      <formula1>ISNUMBER(D134)</formula1>
    </dataValidation>
    <dataValidation type="custom" showDropDown="1" showInputMessage="1" showErrorMessage="1" error="Wprowadzona kwota jest niepoprawna." sqref="E134">
      <formula1>ISNUMBER(E134)</formula1>
    </dataValidation>
    <dataValidation type="custom" showDropDown="1" showInputMessage="1" showErrorMessage="1" error="Wprowadzona kwota jest niepoprawna." sqref="F134">
      <formula1>ISNUMBER(F134)</formula1>
    </dataValidation>
    <dataValidation type="custom" showDropDown="1" showInputMessage="1" showErrorMessage="1" error="Wprowadzona kwota jest niepoprawna." sqref="C135">
      <formula1>ISNUMBER(C135)</formula1>
    </dataValidation>
    <dataValidation type="custom" showDropDown="1" showInputMessage="1" showErrorMessage="1" error="Wprowadzona kwota jest niepoprawna." sqref="D135">
      <formula1>ISNUMBER(D135)</formula1>
    </dataValidation>
    <dataValidation type="custom" showDropDown="1" showInputMessage="1" showErrorMessage="1" error="Wprowadzona kwota jest niepoprawna." sqref="E135">
      <formula1>ISNUMBER(E135)</formula1>
    </dataValidation>
    <dataValidation type="custom" showDropDown="1" showInputMessage="1" showErrorMessage="1" error="Wprowadzona kwota jest niepoprawna." sqref="F135">
      <formula1>ISNUMBER(F135)</formula1>
    </dataValidation>
    <dataValidation type="custom" showDropDown="1" showInputMessage="1" showErrorMessage="1" error="Wprowadzona kwota jest niepoprawna." sqref="C136">
      <formula1>ISNUMBER(C136)</formula1>
    </dataValidation>
    <dataValidation type="custom" showDropDown="1" showInputMessage="1" showErrorMessage="1" error="Wprowadzona kwota jest niepoprawna." sqref="D136">
      <formula1>ISNUMBER(D136)</formula1>
    </dataValidation>
    <dataValidation type="custom" showDropDown="1" showInputMessage="1" showErrorMessage="1" error="Wprowadzona kwota jest niepoprawna." sqref="E136">
      <formula1>ISNUMBER(E136)</formula1>
    </dataValidation>
    <dataValidation type="custom" showDropDown="1" showInputMessage="1" showErrorMessage="1" error="Wprowadzona kwota jest niepoprawna." sqref="F136">
      <formula1>ISNUMBER(F136)</formula1>
    </dataValidation>
    <dataValidation type="custom" showDropDown="1" showInputMessage="1" showErrorMessage="1" error="Wprowadzona kwota jest niepoprawna." sqref="C137">
      <formula1>ISNUMBER(C137)</formula1>
    </dataValidation>
    <dataValidation type="custom" showDropDown="1" showInputMessage="1" showErrorMessage="1" error="Wprowadzona kwota jest niepoprawna." sqref="D137">
      <formula1>ISNUMBER(D137)</formula1>
    </dataValidation>
    <dataValidation type="custom" showDropDown="1" showInputMessage="1" showErrorMessage="1" error="Wprowadzona kwota jest niepoprawna." sqref="E137">
      <formula1>ISNUMBER(E137)</formula1>
    </dataValidation>
    <dataValidation type="custom" showDropDown="1" showInputMessage="1" showErrorMessage="1" error="Wprowadzona kwota jest niepoprawna." sqref="F137">
      <formula1>ISNUMBER(F137)</formula1>
    </dataValidation>
    <dataValidation type="custom" showDropDown="1" showInputMessage="1" showErrorMessage="1" error="Wprowadzona kwota jest niepoprawna." sqref="C138">
      <formula1>ISNUMBER(C138)</formula1>
    </dataValidation>
    <dataValidation type="custom" showDropDown="1" showInputMessage="1" showErrorMessage="1" error="Wprowadzona kwota jest niepoprawna." sqref="D138">
      <formula1>ISNUMBER(D138)</formula1>
    </dataValidation>
    <dataValidation type="custom" showDropDown="1" showInputMessage="1" showErrorMessage="1" error="Wprowadzona kwota jest niepoprawna." sqref="E138">
      <formula1>ISNUMBER(E138)</formula1>
    </dataValidation>
    <dataValidation type="custom" showDropDown="1" showInputMessage="1" showErrorMessage="1" error="Wprowadzona kwota jest niepoprawna." sqref="F138">
      <formula1>ISNUMBER(F138)</formula1>
    </dataValidation>
    <dataValidation type="custom" showDropDown="1" showInputMessage="1" showErrorMessage="1" error="Wprowadzona kwota jest niepoprawna." sqref="C139">
      <formula1>ISNUMBER(C139)</formula1>
    </dataValidation>
    <dataValidation type="custom" showDropDown="1" showInputMessage="1" showErrorMessage="1" error="Wprowadzona kwota jest niepoprawna." sqref="D139">
      <formula1>ISNUMBER(D139)</formula1>
    </dataValidation>
    <dataValidation type="custom" showDropDown="1" showInputMessage="1" showErrorMessage="1" error="Wprowadzona kwota jest niepoprawna." sqref="E139">
      <formula1>ISNUMBER(E139)</formula1>
    </dataValidation>
    <dataValidation type="custom" showDropDown="1" showInputMessage="1" showErrorMessage="1" error="Wprowadzona kwota jest niepoprawna." sqref="F139">
      <formula1>ISNUMBER(F139)</formula1>
    </dataValidation>
    <dataValidation type="custom" showDropDown="1" showInputMessage="1" showErrorMessage="1" error="Wprowadzona kwota jest niepoprawna." sqref="C140">
      <formula1>ISNUMBER(C140)</formula1>
    </dataValidation>
    <dataValidation type="custom" showDropDown="1" showInputMessage="1" showErrorMessage="1" error="Wprowadzona kwota jest niepoprawna." sqref="D140">
      <formula1>ISNUMBER(D140)</formula1>
    </dataValidation>
    <dataValidation type="custom" showDropDown="1" showInputMessage="1" showErrorMessage="1" error="Wprowadzona kwota jest niepoprawna." sqref="E140">
      <formula1>ISNUMBER(E140)</formula1>
    </dataValidation>
    <dataValidation type="custom" showDropDown="1" showInputMessage="1" showErrorMessage="1" error="Wprowadzona kwota jest niepoprawna." sqref="F140">
      <formula1>ISNUMBER(F140)</formula1>
    </dataValidation>
    <dataValidation type="custom" showDropDown="1" showInputMessage="1" showErrorMessage="1" error="Wprowadzona kwota jest niepoprawna." sqref="C141">
      <formula1>ISNUMBER(C141)</formula1>
    </dataValidation>
    <dataValidation type="custom" showDropDown="1" showInputMessage="1" showErrorMessage="1" error="Wprowadzona kwota jest niepoprawna." sqref="D141">
      <formula1>ISNUMBER(D141)</formula1>
    </dataValidation>
    <dataValidation type="custom" showDropDown="1" showInputMessage="1" showErrorMessage="1" error="Wprowadzona kwota jest niepoprawna." sqref="E141">
      <formula1>ISNUMBER(E141)</formula1>
    </dataValidation>
    <dataValidation type="custom" showDropDown="1" showInputMessage="1" showErrorMessage="1" error="Wprowadzona kwota jest niepoprawna." sqref="F141">
      <formula1>ISNUMBER(F141)</formula1>
    </dataValidation>
    <dataValidation type="custom" showDropDown="1" showInputMessage="1" showErrorMessage="1" error="Wprowadzona kwota jest niepoprawna." sqref="C142">
      <formula1>ISNUMBER(C142)</formula1>
    </dataValidation>
    <dataValidation type="custom" showDropDown="1" showInputMessage="1" showErrorMessage="1" error="Wprowadzona kwota jest niepoprawna." sqref="D142">
      <formula1>ISNUMBER(D142)</formula1>
    </dataValidation>
    <dataValidation type="custom" showDropDown="1" showInputMessage="1" showErrorMessage="1" error="Wprowadzona kwota jest niepoprawna." sqref="E142">
      <formula1>ISNUMBER(E142)</formula1>
    </dataValidation>
    <dataValidation type="custom" showDropDown="1" showInputMessage="1" showErrorMessage="1" error="Wprowadzona kwota jest niepoprawna." sqref="F142">
      <formula1>ISNUMBER(F142)</formula1>
    </dataValidation>
    <dataValidation type="custom" showDropDown="1" showInputMessage="1" showErrorMessage="1" error="Wprowadzona kwota jest niepoprawna." sqref="C143">
      <formula1>ISNUMBER(C143)</formula1>
    </dataValidation>
    <dataValidation type="custom" showDropDown="1" showInputMessage="1" showErrorMessage="1" error="Wprowadzona kwota jest niepoprawna." sqref="D143">
      <formula1>ISNUMBER(D143)</formula1>
    </dataValidation>
    <dataValidation type="custom" showDropDown="1" showInputMessage="1" showErrorMessage="1" error="Wprowadzona kwota jest niepoprawna." sqref="E143">
      <formula1>ISNUMBER(E143)</formula1>
    </dataValidation>
    <dataValidation type="custom" showDropDown="1" showInputMessage="1" showErrorMessage="1" error="Wprowadzona kwota jest niepoprawna." sqref="F143">
      <formula1>ISNUMBER(F143)</formula1>
    </dataValidation>
    <dataValidation type="custom" showDropDown="1" showInputMessage="1" showErrorMessage="1" error="Wprowadzona kwota jest niepoprawna." sqref="C144">
      <formula1>ISNUMBER(C144)</formula1>
    </dataValidation>
    <dataValidation type="custom" showDropDown="1" showInputMessage="1" showErrorMessage="1" error="Wprowadzona kwota jest niepoprawna." sqref="D144">
      <formula1>ISNUMBER(D144)</formula1>
    </dataValidation>
    <dataValidation type="custom" showDropDown="1" showInputMessage="1" showErrorMessage="1" error="Wprowadzona kwota jest niepoprawna." sqref="E144">
      <formula1>ISNUMBER(E144)</formula1>
    </dataValidation>
    <dataValidation type="custom" showDropDown="1" showInputMessage="1" showErrorMessage="1" error="Wprowadzona kwota jest niepoprawna." sqref="F144">
      <formula1>ISNUMBER(F144)</formula1>
    </dataValidation>
    <dataValidation type="custom" showDropDown="1" showInputMessage="1" showErrorMessage="1" error="Wprowadzona kwota jest niepoprawna." sqref="C145">
      <formula1>ISNUMBER(C145)</formula1>
    </dataValidation>
    <dataValidation type="custom" showDropDown="1" showInputMessage="1" showErrorMessage="1" error="Wprowadzona kwota jest niepoprawna." sqref="D145">
      <formula1>ISNUMBER(D145)</formula1>
    </dataValidation>
    <dataValidation type="custom" showDropDown="1" showInputMessage="1" showErrorMessage="1" error="Wprowadzona kwota jest niepoprawna." sqref="E145">
      <formula1>ISNUMBER(E145)</formula1>
    </dataValidation>
    <dataValidation type="custom" showDropDown="1" showInputMessage="1" showErrorMessage="1" error="Wprowadzona kwota jest niepoprawna." sqref="F145">
      <formula1>ISNUMBER(F145)</formula1>
    </dataValidation>
    <dataValidation type="custom" showDropDown="1" showInputMessage="1" showErrorMessage="1" error="Wprowadzona kwota jest niepoprawna." sqref="C146">
      <formula1>ISNUMBER(C146)</formula1>
    </dataValidation>
    <dataValidation type="custom" showDropDown="1" showInputMessage="1" showErrorMessage="1" error="Wprowadzona kwota jest niepoprawna." sqref="D146">
      <formula1>ISNUMBER(D146)</formula1>
    </dataValidation>
    <dataValidation type="custom" showDropDown="1" showInputMessage="1" showErrorMessage="1" error="Wprowadzona kwota jest niepoprawna." sqref="E146">
      <formula1>ISNUMBER(E146)</formula1>
    </dataValidation>
    <dataValidation type="custom" showDropDown="1" showInputMessage="1" showErrorMessage="1" error="Wprowadzona kwota jest niepoprawna." sqref="F146">
      <formula1>ISNUMBER(F146)</formula1>
    </dataValidation>
    <dataValidation type="custom" showDropDown="1" showInputMessage="1" showErrorMessage="1" error="Wprowadzona kwota jest niepoprawna." sqref="C147">
      <formula1>ISNUMBER(C147)</formula1>
    </dataValidation>
    <dataValidation type="custom" showDropDown="1" showInputMessage="1" showErrorMessage="1" error="Wprowadzona kwota jest niepoprawna." sqref="D147">
      <formula1>ISNUMBER(D147)</formula1>
    </dataValidation>
    <dataValidation type="custom" showDropDown="1" showInputMessage="1" showErrorMessage="1" error="Wprowadzona kwota jest niepoprawna." sqref="E147">
      <formula1>ISNUMBER(E147)</formula1>
    </dataValidation>
    <dataValidation type="custom" showDropDown="1" showInputMessage="1" showErrorMessage="1" error="Wprowadzona kwota jest niepoprawna." sqref="F147">
      <formula1>ISNUMBER(F147)</formula1>
    </dataValidation>
    <dataValidation type="custom" showDropDown="1" showInputMessage="1" showErrorMessage="1" error="Wprowadzona kwota jest niepoprawna." sqref="C148">
      <formula1>ISNUMBER(C148)</formula1>
    </dataValidation>
    <dataValidation type="custom" showDropDown="1" showInputMessage="1" showErrorMessage="1" error="Wprowadzona kwota jest niepoprawna." sqref="D148">
      <formula1>ISNUMBER(D148)</formula1>
    </dataValidation>
    <dataValidation type="custom" showDropDown="1" showInputMessage="1" showErrorMessage="1" error="Wprowadzona kwota jest niepoprawna." sqref="E148">
      <formula1>ISNUMBER(E148)</formula1>
    </dataValidation>
    <dataValidation type="custom" showDropDown="1" showInputMessage="1" showErrorMessage="1" error="Wprowadzona kwota jest niepoprawna." sqref="F148">
      <formula1>ISNUMBER(F148)</formula1>
    </dataValidation>
    <dataValidation type="custom" showDropDown="1" showInputMessage="1" showErrorMessage="1" error="Wprowadzona kwota jest niepoprawna." sqref="C149">
      <formula1>ISNUMBER(C149)</formula1>
    </dataValidation>
    <dataValidation type="custom" showDropDown="1" showInputMessage="1" showErrorMessage="1" error="Wprowadzona kwota jest niepoprawna." sqref="D149">
      <formula1>ISNUMBER(D149)</formula1>
    </dataValidation>
    <dataValidation type="custom" showDropDown="1" showInputMessage="1" showErrorMessage="1" error="Wprowadzona kwota jest niepoprawna." sqref="E149">
      <formula1>ISNUMBER(E149)</formula1>
    </dataValidation>
    <dataValidation type="custom" showDropDown="1" showInputMessage="1" showErrorMessage="1" error="Wprowadzona kwota jest niepoprawna." sqref="F149">
      <formula1>ISNUMBER(F149)</formula1>
    </dataValidation>
    <dataValidation type="custom" showDropDown="1" showInputMessage="1" showErrorMessage="1" error="Wprowadzona kwota jest niepoprawna." sqref="C150">
      <formula1>ISNUMBER(C150)</formula1>
    </dataValidation>
    <dataValidation type="custom" showDropDown="1" showInputMessage="1" showErrorMessage="1" error="Wprowadzona kwota jest niepoprawna." sqref="D150">
      <formula1>ISNUMBER(D150)</formula1>
    </dataValidation>
    <dataValidation type="custom" showDropDown="1" showInputMessage="1" showErrorMessage="1" error="Wprowadzona kwota jest niepoprawna." sqref="E150">
      <formula1>ISNUMBER(E150)</formula1>
    </dataValidation>
    <dataValidation type="custom" showDropDown="1" showInputMessage="1" showErrorMessage="1" error="Wprowadzona kwota jest niepoprawna." sqref="F150">
      <formula1>ISNUMBER(F150)</formula1>
    </dataValidation>
    <dataValidation type="custom" showDropDown="1" showInputMessage="1" showErrorMessage="1" error="Wprowadzona kwota jest niepoprawna." sqref="C151">
      <formula1>ISNUMBER(C151)</formula1>
    </dataValidation>
    <dataValidation type="custom" showDropDown="1" showInputMessage="1" showErrorMessage="1" error="Wprowadzona kwota jest niepoprawna." sqref="D151">
      <formula1>ISNUMBER(D151)</formula1>
    </dataValidation>
    <dataValidation type="custom" showDropDown="1" showInputMessage="1" showErrorMessage="1" error="Wprowadzona kwota jest niepoprawna." sqref="E151">
      <formula1>ISNUMBER(E151)</formula1>
    </dataValidation>
    <dataValidation type="custom" showDropDown="1" showInputMessage="1" showErrorMessage="1" error="Wprowadzona kwota jest niepoprawna." sqref="F151">
      <formula1>ISNUMBER(F151)</formula1>
    </dataValidation>
    <dataValidation type="custom" showDropDown="1" showInputMessage="1" showErrorMessage="1" error="Wprowadzona kwota jest niepoprawna." sqref="C152">
      <formula1>ISNUMBER(C152)</formula1>
    </dataValidation>
    <dataValidation type="custom" showDropDown="1" showInputMessage="1" showErrorMessage="1" error="Wprowadzona kwota jest niepoprawna." sqref="D152">
      <formula1>ISNUMBER(D152)</formula1>
    </dataValidation>
    <dataValidation type="custom" showDropDown="1" showInputMessage="1" showErrorMessage="1" error="Wprowadzona kwota jest niepoprawna." sqref="E152">
      <formula1>ISNUMBER(E152)</formula1>
    </dataValidation>
    <dataValidation type="custom" showDropDown="1" showInputMessage="1" showErrorMessage="1" error="Wprowadzona kwota jest niepoprawna." sqref="F152">
      <formula1>ISNUMBER(F152)</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worksheet>
</file>

<file path=xl/worksheets/sheet4.xml><?xml version="1.0" encoding="utf-8"?>
<worksheet xmlns:r="http://schemas.openxmlformats.org/officeDocument/2006/relationships" xmlns="http://schemas.openxmlformats.org/spreadsheetml/2006/main">
  <sheetPr>
    <pageSetUpPr fitToPage="1"/>
  </sheetPr>
  <sheetViews>
    <sheetView workbookViewId="0" topLeftCell="A46">
      <selection activeCell="C10" sqref="C10"/>
    </sheetView>
  </sheetViews>
  <sheetFormatPr defaultRowHeight="15"/>
  <cols>
    <col min="2" max="2" width="79.85547" style="2" customWidth="1"/>
    <col min="3" max="3" width="16.14063" style="2" customWidth="1"/>
    <col min="4" max="4" width="16.14063" style="2" customWidth="1"/>
    <col min="5" max="5" width="16.14063" style="2" customWidth="1"/>
    <col min="6" max="6" width="5.425781" style="2" customWidth="1"/>
  </cols>
  <sheetData>
    <row r="2" ht="65.6693" customHeight="1">
      <c r="B2" s="16" t="s">
        <v>56</v>
      </c>
      <c r="C2" s="16" t="s">
        <v>57</v>
      </c>
      <c r="D2" s="16" t="s">
        <v>58</v>
      </c>
      <c r="E2" s="16" t="s">
        <v>59</v>
      </c>
      <c r="F2" s="16" t="s">
        <v>60</v>
      </c>
    </row>
    <row r="3" ht="20.66929" customHeight="1">
      <c r="B3" s="19" t="s">
        <v>172</v>
      </c>
      <c r="C3" s="18">
        <v>11345</v>
      </c>
      <c r="D3" s="18">
        <f>D5+D6+D7+D8+D9+D10+D11</f>
        <v>8004</v>
      </c>
      <c r="E3" s="18">
        <f>E5+E6+E7+E8</f>
        <v>0</v>
      </c>
      <c r="F3" s="14">
        <v>2</v>
      </c>
    </row>
    <row r="4" ht="20.66929" customHeight="1">
      <c r="B4" s="20" t="s">
        <v>173</v>
      </c>
      <c r="C4" s="18">
        <f>0</f>
        <v>0</v>
      </c>
      <c r="D4" s="18">
        <f>0</f>
        <v>0</v>
      </c>
      <c r="E4" s="14">
        <v>0</v>
      </c>
      <c r="F4" s="14">
        <v>2</v>
      </c>
    </row>
    <row r="5" ht="20.66929" customHeight="1">
      <c r="B5" s="20" t="s">
        <v>174</v>
      </c>
      <c r="C5" s="18">
        <f>0</f>
        <v>0</v>
      </c>
      <c r="D5" s="18">
        <f>0</f>
        <v>0</v>
      </c>
      <c r="E5" s="14">
        <v>0</v>
      </c>
      <c r="F5" s="14">
        <v>2</v>
      </c>
    </row>
    <row r="6" ht="20.66929" customHeight="1">
      <c r="B6" s="20" t="s">
        <v>175</v>
      </c>
      <c r="C6" s="18">
        <f>0</f>
        <v>0</v>
      </c>
      <c r="D6" s="18">
        <f>0</f>
        <v>0</v>
      </c>
      <c r="E6" s="14">
        <v>0</v>
      </c>
      <c r="F6" s="14">
        <v>2</v>
      </c>
    </row>
    <row r="7" ht="20.66929" customHeight="1">
      <c r="B7" s="20" t="s">
        <v>176</v>
      </c>
      <c r="C7" s="18">
        <f>0</f>
        <v>0</v>
      </c>
      <c r="D7" s="18">
        <f>0</f>
        <v>0</v>
      </c>
      <c r="E7" s="14">
        <v>0</v>
      </c>
      <c r="F7" s="14">
        <v>2</v>
      </c>
    </row>
    <row r="8" ht="20.66929" customHeight="1">
      <c r="B8" s="20" t="s">
        <v>177</v>
      </c>
      <c r="C8" s="18">
        <f>0</f>
        <v>0</v>
      </c>
      <c r="D8" s="18">
        <f>0</f>
        <v>0</v>
      </c>
      <c r="E8" s="14">
        <v>0</v>
      </c>
      <c r="F8" s="14">
        <v>2</v>
      </c>
    </row>
    <row r="9" ht="20.66929" customHeight="1">
      <c r="B9" s="13" t="s">
        <v>178</v>
      </c>
      <c r="C9" s="14">
        <v>7128</v>
      </c>
      <c r="D9" s="14">
        <v>6135</v>
      </c>
      <c r="E9" s="14">
        <v>0</v>
      </c>
      <c r="F9" s="14">
        <v>3</v>
      </c>
    </row>
    <row r="10" ht="20.66929" customHeight="1">
      <c r="B10" s="13" t="s">
        <v>179</v>
      </c>
      <c r="C10" s="14">
        <v>3728</v>
      </c>
      <c r="D10" s="14">
        <v>1590</v>
      </c>
      <c r="E10" s="14">
        <v>0</v>
      </c>
      <c r="F10" s="14">
        <v>3</v>
      </c>
    </row>
    <row r="11" ht="20.66929" customHeight="1">
      <c r="B11" s="13" t="s">
        <v>180</v>
      </c>
      <c r="C11" s="14">
        <v>489</v>
      </c>
      <c r="D11" s="14">
        <v>279</v>
      </c>
      <c r="E11" s="14">
        <v>0</v>
      </c>
      <c r="F11" s="14">
        <v>3</v>
      </c>
    </row>
    <row r="12" ht="20.66929" customHeight="1">
      <c r="B12" s="19" t="s">
        <v>181</v>
      </c>
      <c r="C12" s="18">
        <f>C13+C14+C15+C16+C18+C19+C21+C23+C24+C25+C26</f>
        <v>15289</v>
      </c>
      <c r="D12" s="18">
        <f>D13+D14+D15+D16+D18+D19+D21+D22+D23+D24+D25+D26</f>
        <v>26692</v>
      </c>
      <c r="E12" s="18">
        <f>E13+E14+E15+E16+E18+E19+E21+E22</f>
        <v>0</v>
      </c>
      <c r="F12" s="14">
        <v>2</v>
      </c>
    </row>
    <row r="13" ht="20.66929" customHeight="1">
      <c r="B13" s="20" t="s">
        <v>182</v>
      </c>
      <c r="C13" s="18">
        <f>140</f>
        <v>140</v>
      </c>
      <c r="D13" s="18">
        <f>130</f>
        <v>130</v>
      </c>
      <c r="E13" s="14">
        <v>0</v>
      </c>
      <c r="F13" s="14">
        <v>2</v>
      </c>
    </row>
    <row r="14" ht="20.66929" customHeight="1">
      <c r="B14" s="20" t="s">
        <v>183</v>
      </c>
      <c r="C14" s="18">
        <f>263</f>
        <v>263</v>
      </c>
      <c r="D14" s="14">
        <v>218</v>
      </c>
      <c r="E14" s="14">
        <v>0</v>
      </c>
      <c r="F14" s="14">
        <v>2</v>
      </c>
    </row>
    <row r="15" ht="20.66929" customHeight="1">
      <c r="B15" s="20" t="s">
        <v>184</v>
      </c>
      <c r="C15" s="18">
        <f>2715</f>
        <v>2715</v>
      </c>
      <c r="D15" s="18">
        <f>2237</f>
        <v>2237</v>
      </c>
      <c r="E15" s="14">
        <v>0</v>
      </c>
      <c r="F15" s="14">
        <v>2</v>
      </c>
    </row>
    <row r="16" ht="20.66929" customHeight="1">
      <c r="B16" s="20" t="s">
        <v>185</v>
      </c>
      <c r="C16" s="18">
        <f>80</f>
        <v>80</v>
      </c>
      <c r="D16" s="18">
        <f>37</f>
        <v>37</v>
      </c>
      <c r="E16" s="14">
        <v>0</v>
      </c>
      <c r="F16" s="14">
        <v>2</v>
      </c>
    </row>
    <row r="17" ht="20.66929" customHeight="1">
      <c r="B17" s="13" t="s">
        <v>186</v>
      </c>
      <c r="C17" s="18">
        <f>0</f>
        <v>0</v>
      </c>
      <c r="D17" s="18">
        <f>0</f>
        <v>0</v>
      </c>
      <c r="E17" s="14">
        <v>0</v>
      </c>
      <c r="F17" s="14">
        <v>2</v>
      </c>
    </row>
    <row r="18" ht="20.66929" customHeight="1">
      <c r="B18" s="20" t="s">
        <v>187</v>
      </c>
      <c r="C18" s="18">
        <v>1859</v>
      </c>
      <c r="D18" s="18">
        <f>1276</f>
        <v>1276</v>
      </c>
      <c r="E18" s="14">
        <v>0</v>
      </c>
      <c r="F18" s="14">
        <v>2</v>
      </c>
    </row>
    <row r="19" ht="20.66929" customHeight="1">
      <c r="B19" s="20" t="s">
        <v>188</v>
      </c>
      <c r="C19" s="18">
        <f>296</f>
        <v>296</v>
      </c>
      <c r="D19" s="18">
        <f>214</f>
        <v>214</v>
      </c>
      <c r="E19" s="14">
        <v>0</v>
      </c>
      <c r="F19" s="14">
        <v>2</v>
      </c>
    </row>
    <row r="20" ht="20.66929" customHeight="1">
      <c r="B20" s="13" t="s">
        <v>189</v>
      </c>
      <c r="C20" s="18">
        <f>0</f>
        <v>0</v>
      </c>
      <c r="D20" s="18">
        <f>0</f>
        <v>0</v>
      </c>
      <c r="E20" s="14">
        <v>0</v>
      </c>
      <c r="F20" s="14">
        <v>2</v>
      </c>
    </row>
    <row r="21" ht="20.66929" customHeight="1">
      <c r="B21" s="20" t="s">
        <v>190</v>
      </c>
      <c r="C21" s="18">
        <f>2809</f>
        <v>2809</v>
      </c>
      <c r="D21" s="18">
        <f>2128</f>
        <v>2128</v>
      </c>
      <c r="E21" s="14">
        <v>0</v>
      </c>
      <c r="F21" s="14">
        <v>2</v>
      </c>
    </row>
    <row r="22" ht="20.66929" customHeight="1">
      <c r="B22" s="20" t="s">
        <v>191</v>
      </c>
      <c r="C22" s="18">
        <f>0</f>
        <v>0</v>
      </c>
      <c r="D22" s="18">
        <f>0</f>
        <v>0</v>
      </c>
      <c r="E22" s="14">
        <v>0</v>
      </c>
      <c r="F22" s="14">
        <v>2</v>
      </c>
    </row>
    <row r="23" ht="20.66929" customHeight="1">
      <c r="B23" s="13" t="s">
        <v>192</v>
      </c>
      <c r="C23" s="14">
        <v>2216</v>
      </c>
      <c r="D23" s="14">
        <v>1106</v>
      </c>
      <c r="E23" s="14">
        <v>0</v>
      </c>
      <c r="F23" s="14">
        <v>3</v>
      </c>
    </row>
    <row r="24" ht="20.66929" customHeight="1">
      <c r="B24" s="13" t="s">
        <v>193</v>
      </c>
      <c r="C24" s="14">
        <v>2509</v>
      </c>
      <c r="D24" s="14">
        <v>5458</v>
      </c>
      <c r="E24" s="14">
        <v>0</v>
      </c>
      <c r="F24" s="14">
        <v>3</v>
      </c>
    </row>
    <row r="25" ht="20.66929" customHeight="1">
      <c r="B25" s="13" t="s">
        <v>194</v>
      </c>
      <c r="C25" s="14">
        <v>1184</v>
      </c>
      <c r="D25" s="14">
        <v>13507</v>
      </c>
      <c r="E25" s="14">
        <v>0</v>
      </c>
      <c r="F25" s="14">
        <v>3</v>
      </c>
    </row>
    <row r="26" ht="20.66929" customHeight="1">
      <c r="B26" s="13" t="s">
        <v>195</v>
      </c>
      <c r="C26" s="14">
        <v>1218</v>
      </c>
      <c r="D26" s="14">
        <v>381</v>
      </c>
      <c r="E26" s="14">
        <v>0</v>
      </c>
      <c r="F26" s="14">
        <v>3</v>
      </c>
    </row>
    <row r="27" ht="20.66929" customHeight="1">
      <c r="B27" s="19" t="s">
        <v>196</v>
      </c>
      <c r="C27" s="18">
        <f>C3-C12</f>
        <v>-3944</v>
      </c>
      <c r="D27" s="18">
        <f>D3-D12</f>
        <v>-18688</v>
      </c>
      <c r="E27" s="18">
        <f>E3-E12</f>
        <v>0</v>
      </c>
      <c r="F27" s="14">
        <v>2</v>
      </c>
    </row>
    <row r="28" ht="20.66929" customHeight="1">
      <c r="B28" s="19" t="s">
        <v>197</v>
      </c>
      <c r="C28" s="18">
        <f>C29+C30+C31+C32</f>
        <v>926</v>
      </c>
      <c r="D28" s="14">
        <v>385</v>
      </c>
      <c r="E28" s="18">
        <f>E29+E30+E31+E32</f>
        <v>0</v>
      </c>
      <c r="F28" s="14">
        <v>2</v>
      </c>
    </row>
    <row r="29" ht="20.66929" customHeight="1">
      <c r="B29" s="20" t="s">
        <v>198</v>
      </c>
      <c r="C29" s="18">
        <f>0</f>
        <v>0</v>
      </c>
      <c r="D29" s="14">
        <v>56</v>
      </c>
      <c r="E29" s="14">
        <v>0</v>
      </c>
      <c r="F29" s="14">
        <v>2</v>
      </c>
    </row>
    <row r="30" ht="20.66929" customHeight="1">
      <c r="B30" s="20" t="s">
        <v>199</v>
      </c>
      <c r="C30" s="18">
        <f>0</f>
        <v>0</v>
      </c>
      <c r="D30" s="18">
        <f>0</f>
        <v>0</v>
      </c>
      <c r="E30" s="14">
        <v>0</v>
      </c>
      <c r="F30" s="14">
        <v>2</v>
      </c>
    </row>
    <row r="31" ht="20.66929" customHeight="1">
      <c r="B31" s="20" t="s">
        <v>200</v>
      </c>
      <c r="C31" s="18">
        <f>0</f>
        <v>0</v>
      </c>
      <c r="D31" s="18">
        <f>0</f>
        <v>0</v>
      </c>
      <c r="E31" s="14">
        <v>0</v>
      </c>
      <c r="F31" s="14">
        <v>2</v>
      </c>
    </row>
    <row r="32" ht="20.66929" customHeight="1">
      <c r="B32" s="20" t="s">
        <v>201</v>
      </c>
      <c r="C32" s="14">
        <v>926</v>
      </c>
      <c r="D32" s="18">
        <f>329</f>
        <v>329</v>
      </c>
      <c r="E32" s="14">
        <v>0</v>
      </c>
      <c r="F32" s="14">
        <v>2</v>
      </c>
    </row>
    <row r="33" ht="20.66929" customHeight="1">
      <c r="B33" s="19" t="s">
        <v>202</v>
      </c>
      <c r="C33" s="18">
        <f>C34+C35+C36</f>
        <v>1521</v>
      </c>
      <c r="D33" s="18">
        <f>D34+D35+D36</f>
        <v>593</v>
      </c>
      <c r="E33" s="18">
        <f>E34+E35+E36</f>
        <v>0</v>
      </c>
      <c r="F33" s="14">
        <v>2</v>
      </c>
    </row>
    <row r="34" ht="20.66929" customHeight="1">
      <c r="B34" s="20" t="s">
        <v>203</v>
      </c>
      <c r="C34" s="18">
        <f>0</f>
        <v>0</v>
      </c>
      <c r="D34" s="18">
        <f>0</f>
        <v>0</v>
      </c>
      <c r="E34" s="14">
        <v>0</v>
      </c>
      <c r="F34" s="14">
        <v>2</v>
      </c>
    </row>
    <row r="35" ht="20.66929" customHeight="1">
      <c r="B35" s="20" t="s">
        <v>204</v>
      </c>
      <c r="C35" s="18">
        <f>0</f>
        <v>0</v>
      </c>
      <c r="D35" s="18">
        <f>0</f>
        <v>0</v>
      </c>
      <c r="E35" s="14">
        <v>0</v>
      </c>
      <c r="F35" s="14">
        <v>2</v>
      </c>
    </row>
    <row r="36" ht="20.66929" customHeight="1">
      <c r="B36" s="20" t="s">
        <v>205</v>
      </c>
      <c r="C36" s="18">
        <f>1521</f>
        <v>1521</v>
      </c>
      <c r="D36" s="14">
        <v>593</v>
      </c>
      <c r="E36" s="14">
        <v>0</v>
      </c>
      <c r="F36" s="14">
        <v>2</v>
      </c>
    </row>
    <row r="37" ht="20.66929" customHeight="1">
      <c r="B37" s="19" t="s">
        <v>206</v>
      </c>
      <c r="C37" s="18">
        <f>C27+C28-C33</f>
        <v>-4539</v>
      </c>
      <c r="D37" s="18">
        <f>D27+D28-D33</f>
        <v>-18896</v>
      </c>
      <c r="E37" s="18">
        <f>E27+E28-E33</f>
        <v>0</v>
      </c>
      <c r="F37" s="14">
        <v>2</v>
      </c>
    </row>
    <row r="38" ht="20.66929" customHeight="1">
      <c r="B38" s="19" t="s">
        <v>207</v>
      </c>
      <c r="C38" s="14">
        <v>159</v>
      </c>
      <c r="D38" s="18">
        <f>D39+D44+D46+D48+D49</f>
        <v>0</v>
      </c>
      <c r="E38" s="18">
        <f>E39+E44+E46+E48+E49</f>
        <v>0</v>
      </c>
      <c r="F38" s="14">
        <v>2</v>
      </c>
    </row>
    <row r="39" ht="20.66929" customHeight="1">
      <c r="B39" s="20" t="s">
        <v>208</v>
      </c>
      <c r="C39" s="18">
        <f>0</f>
        <v>0</v>
      </c>
      <c r="D39" s="14">
        <v>0</v>
      </c>
      <c r="E39" s="14">
        <v>0</v>
      </c>
      <c r="F39" s="14">
        <v>2</v>
      </c>
    </row>
    <row r="40" ht="20.66929" customHeight="1">
      <c r="B40" s="13" t="s">
        <v>209</v>
      </c>
      <c r="C40" s="18">
        <f>0</f>
        <v>0</v>
      </c>
      <c r="D40" s="18">
        <f>0</f>
        <v>0</v>
      </c>
      <c r="E40" s="14">
        <v>0</v>
      </c>
      <c r="F40" s="14">
        <v>2</v>
      </c>
    </row>
    <row r="41" ht="20.66929" customHeight="1">
      <c r="B41" s="21" t="s">
        <v>210</v>
      </c>
      <c r="C41" s="18">
        <f>0</f>
        <v>0</v>
      </c>
      <c r="D41" s="18">
        <f>0</f>
        <v>0</v>
      </c>
      <c r="E41" s="14">
        <v>0</v>
      </c>
      <c r="F41" s="14">
        <v>2</v>
      </c>
    </row>
    <row r="42" ht="20.66929" customHeight="1">
      <c r="B42" s="13" t="s">
        <v>211</v>
      </c>
      <c r="C42" s="18">
        <f>0</f>
        <v>0</v>
      </c>
      <c r="D42" s="18">
        <f>0</f>
        <v>0</v>
      </c>
      <c r="E42" s="14">
        <v>0</v>
      </c>
      <c r="F42" s="14">
        <v>2</v>
      </c>
    </row>
    <row r="43" ht="20.66929" customHeight="1">
      <c r="B43" s="21" t="s">
        <v>210</v>
      </c>
      <c r="C43" s="18">
        <f>0</f>
        <v>0</v>
      </c>
      <c r="D43" s="18">
        <f>0</f>
        <v>0</v>
      </c>
      <c r="E43" s="14">
        <v>0</v>
      </c>
      <c r="F43" s="14">
        <v>2</v>
      </c>
    </row>
    <row r="44" ht="20.66929" customHeight="1">
      <c r="B44" s="20" t="s">
        <v>212</v>
      </c>
      <c r="C44" s="18">
        <f>13</f>
        <v>13</v>
      </c>
      <c r="D44" s="18">
        <f>0</f>
        <v>0</v>
      </c>
      <c r="E44" s="14">
        <v>0</v>
      </c>
      <c r="F44" s="14">
        <v>2</v>
      </c>
    </row>
    <row r="45" ht="20.66929" customHeight="1">
      <c r="B45" s="13" t="s">
        <v>173</v>
      </c>
      <c r="C45" s="18">
        <f>5</f>
        <v>5</v>
      </c>
      <c r="D45" s="18">
        <f>0</f>
        <v>0</v>
      </c>
      <c r="E45" s="14">
        <v>0</v>
      </c>
      <c r="F45" s="14">
        <v>2</v>
      </c>
    </row>
    <row r="46" ht="20.66929" customHeight="1">
      <c r="B46" s="20" t="s">
        <v>213</v>
      </c>
      <c r="C46" s="18">
        <f>0</f>
        <v>0</v>
      </c>
      <c r="D46" s="18">
        <f>0</f>
        <v>0</v>
      </c>
      <c r="E46" s="14">
        <v>0</v>
      </c>
      <c r="F46" s="14">
        <v>2</v>
      </c>
    </row>
    <row r="47" ht="20.66929" customHeight="1">
      <c r="B47" s="13" t="s">
        <v>214</v>
      </c>
      <c r="C47" s="18">
        <f>0</f>
        <v>0</v>
      </c>
      <c r="D47" s="18">
        <f>0</f>
        <v>0</v>
      </c>
      <c r="E47" s="14">
        <v>0</v>
      </c>
      <c r="F47" s="14">
        <v>2</v>
      </c>
    </row>
    <row r="48" ht="20.66929" customHeight="1">
      <c r="B48" s="20" t="s">
        <v>215</v>
      </c>
      <c r="C48" s="18">
        <f>147</f>
        <v>147</v>
      </c>
      <c r="D48" s="18">
        <f>0</f>
        <v>0</v>
      </c>
      <c r="E48" s="14">
        <v>0</v>
      </c>
      <c r="F48" s="14">
        <v>2</v>
      </c>
    </row>
    <row r="49" ht="20.66929" customHeight="1">
      <c r="B49" s="20" t="s">
        <v>216</v>
      </c>
      <c r="C49" s="18">
        <f>0</f>
        <v>0</v>
      </c>
      <c r="D49" s="18">
        <f>0</f>
        <v>0</v>
      </c>
      <c r="E49" s="14">
        <v>0</v>
      </c>
      <c r="F49" s="14">
        <v>2</v>
      </c>
    </row>
    <row r="50" ht="20.66929" customHeight="1">
      <c r="B50" s="19" t="s">
        <v>217</v>
      </c>
      <c r="C50" s="18">
        <f>C51+C53+C55+C56</f>
        <v>771</v>
      </c>
      <c r="D50" s="18">
        <f>D51+D53+D55+D56</f>
        <v>250</v>
      </c>
      <c r="E50" s="18">
        <f>E51+E53+E55+E56</f>
        <v>0</v>
      </c>
      <c r="F50" s="14">
        <v>2</v>
      </c>
    </row>
    <row r="51" ht="20.66929" customHeight="1">
      <c r="B51" s="20" t="s">
        <v>218</v>
      </c>
      <c r="C51" s="18">
        <f>766</f>
        <v>766</v>
      </c>
      <c r="D51" s="14">
        <v>250</v>
      </c>
      <c r="E51" s="14">
        <v>0</v>
      </c>
      <c r="F51" s="14">
        <v>2</v>
      </c>
    </row>
    <row r="52" ht="20.66929" customHeight="1">
      <c r="B52" s="13" t="s">
        <v>219</v>
      </c>
      <c r="C52" s="18">
        <f>690</f>
        <v>690</v>
      </c>
      <c r="D52" s="18">
        <f>235</f>
        <v>235</v>
      </c>
      <c r="E52" s="14">
        <v>0</v>
      </c>
      <c r="F52" s="14">
        <v>2</v>
      </c>
    </row>
    <row r="53" ht="20.66929" customHeight="1">
      <c r="B53" s="20" t="s">
        <v>220</v>
      </c>
      <c r="C53" s="18">
        <f>0</f>
        <v>0</v>
      </c>
      <c r="D53" s="18">
        <f>0</f>
        <v>0</v>
      </c>
      <c r="E53" s="14">
        <v>0</v>
      </c>
      <c r="F53" s="14">
        <v>2</v>
      </c>
    </row>
    <row r="54" ht="20.66929" customHeight="1">
      <c r="B54" s="13" t="s">
        <v>214</v>
      </c>
      <c r="C54" s="18">
        <f>0</f>
        <v>0</v>
      </c>
      <c r="D54" s="18">
        <f>0</f>
        <v>0</v>
      </c>
      <c r="E54" s="14">
        <v>0</v>
      </c>
      <c r="F54" s="14">
        <v>2</v>
      </c>
    </row>
    <row r="55" ht="20.66929" customHeight="1">
      <c r="B55" s="20" t="s">
        <v>221</v>
      </c>
      <c r="C55" s="18">
        <f>0</f>
        <v>0</v>
      </c>
      <c r="D55" s="18">
        <f>0</f>
        <v>0</v>
      </c>
      <c r="E55" s="14">
        <v>0</v>
      </c>
      <c r="F55" s="14">
        <v>2</v>
      </c>
    </row>
    <row r="56" ht="20.66929" customHeight="1">
      <c r="B56" s="20" t="s">
        <v>222</v>
      </c>
      <c r="C56" s="18">
        <f>5</f>
        <v>5</v>
      </c>
      <c r="D56" s="18">
        <f>0</f>
        <v>0</v>
      </c>
      <c r="E56" s="14">
        <v>0</v>
      </c>
      <c r="F56" s="14">
        <v>2</v>
      </c>
    </row>
    <row r="57" ht="20.66929" customHeight="1">
      <c r="B57" s="19" t="s">
        <v>223</v>
      </c>
      <c r="C57" s="18">
        <f>C37+C38-C50</f>
        <v>-5151</v>
      </c>
      <c r="D57" s="18">
        <f>D37+D38-D50</f>
        <v>-19146</v>
      </c>
      <c r="E57" s="18">
        <f>E37+E38-E50</f>
        <v>0</v>
      </c>
      <c r="F57" s="14">
        <v>2</v>
      </c>
    </row>
    <row r="58" ht="20.66929" customHeight="1">
      <c r="B58" s="19" t="s">
        <v>224</v>
      </c>
      <c r="C58" s="18">
        <f>0</f>
        <v>0</v>
      </c>
      <c r="D58" s="18">
        <f>0</f>
        <v>0</v>
      </c>
      <c r="E58" s="14">
        <v>0</v>
      </c>
      <c r="F58" s="14">
        <v>2</v>
      </c>
    </row>
    <row r="59" ht="20.66929" customHeight="1">
      <c r="B59" s="19" t="s">
        <v>225</v>
      </c>
      <c r="C59" s="18">
        <f>0</f>
        <v>0</v>
      </c>
      <c r="D59" s="18">
        <f>0</f>
        <v>0</v>
      </c>
      <c r="E59" s="14">
        <v>0</v>
      </c>
      <c r="F59" s="14">
        <v>2</v>
      </c>
    </row>
    <row r="60" ht="20.66929" customHeight="1">
      <c r="B60" s="19" t="s">
        <v>226</v>
      </c>
      <c r="C60" s="18">
        <f>C57-C58-C59</f>
        <v>-5151</v>
      </c>
      <c r="D60" s="18">
        <f>D57-D58-D59</f>
        <v>-19146</v>
      </c>
      <c r="E60" s="18">
        <f>E57-E58-E59</f>
        <v>0</v>
      </c>
      <c r="F60" s="14">
        <v>2</v>
      </c>
    </row>
  </sheetData>
  <dataValidations count="232">
    <dataValidation type="custom" showDropDown="1" showInputMessage="1" showErrorMessage="1" error="Wprowadzona kwota jest niepoprawna." sqref="C3">
      <formula1>ISNUMBER(C3)</formula1>
    </dataValidation>
    <dataValidation type="custom" showDropDown="1" showInputMessage="1" showErrorMessage="1" error="Wprowadzona kwota jest niepoprawna." sqref="D3">
      <formula1>ISNUMBER(D3)</formula1>
    </dataValidation>
    <dataValidation type="custom" showDropDown="1" showInputMessage="1" showErrorMessage="1" error="Wprowadzona kwota jest niepoprawna." sqref="E3">
      <formula1>ISNUMBER(E3)</formula1>
    </dataValidation>
    <dataValidation type="custom" showDropDown="1" showInputMessage="1" showErrorMessage="1" error="Wprowadzona kwota jest niepoprawna." sqref="F3">
      <formula1>ISNUMBER(F3)</formula1>
    </dataValidation>
    <dataValidation type="custom" showDropDown="1" showInputMessage="1" showErrorMessage="1" error="Wprowadzona kwota jest niepoprawna." sqref="C4">
      <formula1>ISNUMBER(C4)</formula1>
    </dataValidation>
    <dataValidation type="custom" showDropDown="1" showInputMessage="1" showErrorMessage="1" error="Wprowadzona kwota jest niepoprawna." sqref="D4">
      <formula1>ISNUMBER(D4)</formula1>
    </dataValidation>
    <dataValidation type="custom" showDropDown="1" showInputMessage="1" showErrorMessage="1" error="Wprowadzona kwota jest niepoprawna." sqref="E4">
      <formula1>ISNUMBER(E4)</formula1>
    </dataValidation>
    <dataValidation type="custom" showDropDown="1" showInputMessage="1" showErrorMessage="1" error="Wprowadzona kwota jest niepoprawna." sqref="F4">
      <formula1>ISNUMBER(F4)</formula1>
    </dataValidation>
    <dataValidation type="custom" showDropDown="1" showInputMessage="1" showErrorMessage="1" error="Wprowadzona kwota jest niepoprawna." sqref="C5">
      <formula1>ISNUMBER(C5)</formula1>
    </dataValidation>
    <dataValidation type="custom" showDropDown="1" showInputMessage="1" showErrorMessage="1" error="Wprowadzona kwota jest niepoprawna." sqref="D5">
      <formula1>ISNUMBER(D5)</formula1>
    </dataValidation>
    <dataValidation type="custom" showDropDown="1" showInputMessage="1" showErrorMessage="1" error="Wprowadzona kwota jest niepoprawna." sqref="E5">
      <formula1>ISNUMBER(E5)</formula1>
    </dataValidation>
    <dataValidation type="custom" showDropDown="1" showInputMessage="1" showErrorMessage="1" error="Wprowadzona kwota jest niepoprawna." sqref="F5">
      <formula1>ISNUMBER(F5)</formula1>
    </dataValidation>
    <dataValidation type="custom" showDropDown="1" showInputMessage="1" showErrorMessage="1" error="Wprowadzona kwota jest niepoprawna." sqref="C6">
      <formula1>ISNUMBER(C6)</formula1>
    </dataValidation>
    <dataValidation type="custom" showDropDown="1" showInputMessage="1" showErrorMessage="1" error="Wprowadzona kwota jest niepoprawna." sqref="D6">
      <formula1>ISNUMBER(D6)</formula1>
    </dataValidation>
    <dataValidation type="custom" showDropDown="1" showInputMessage="1" showErrorMessage="1" error="Wprowadzona kwota jest niepoprawna." sqref="E6">
      <formula1>ISNUMBER(E6)</formula1>
    </dataValidation>
    <dataValidation type="custom" showDropDown="1" showInputMessage="1" showErrorMessage="1" error="Wprowadzona kwota jest niepoprawna." sqref="F6">
      <formula1>ISNUMBER(F6)</formula1>
    </dataValidation>
    <dataValidation type="custom" showDropDown="1" showInputMessage="1" showErrorMessage="1" error="Wprowadzona kwota jest niepoprawna." sqref="C7">
      <formula1>ISNUMBER(C7)</formula1>
    </dataValidation>
    <dataValidation type="custom" showDropDown="1" showInputMessage="1" showErrorMessage="1" error="Wprowadzona kwota jest niepoprawna." sqref="D7">
      <formula1>ISNUMBER(D7)</formula1>
    </dataValidation>
    <dataValidation type="custom" showDropDown="1" showInputMessage="1" showErrorMessage="1" error="Wprowadzona kwota jest niepoprawna." sqref="E7">
      <formula1>ISNUMBER(E7)</formula1>
    </dataValidation>
    <dataValidation type="custom" showDropDown="1" showInputMessage="1" showErrorMessage="1" error="Wprowadzona kwota jest niepoprawna." sqref="F7">
      <formula1>ISNUMBER(F7)</formula1>
    </dataValidation>
    <dataValidation type="custom" showDropDown="1" showInputMessage="1" showErrorMessage="1" error="Wprowadzona kwota jest niepoprawna." sqref="C8">
      <formula1>ISNUMBER(C8)</formula1>
    </dataValidation>
    <dataValidation type="custom" showDropDown="1" showInputMessage="1" showErrorMessage="1" error="Wprowadzona kwota jest niepoprawna." sqref="D8">
      <formula1>ISNUMBER(D8)</formula1>
    </dataValidation>
    <dataValidation type="custom" showDropDown="1" showInputMessage="1" showErrorMessage="1" error="Wprowadzona kwota jest niepoprawna." sqref="E8">
      <formula1>ISNUMBER(E8)</formula1>
    </dataValidation>
    <dataValidation type="custom" showDropDown="1" showInputMessage="1" showErrorMessage="1" error="Wprowadzona kwota jest niepoprawna." sqref="F8">
      <formula1>ISNUMBER(F8)</formula1>
    </dataValidation>
    <dataValidation type="custom" showDropDown="1" showInputMessage="1" showErrorMessage="1" error="Wprowadzona kwota jest niepoprawna." sqref="C9">
      <formula1>ISNUMBER(C9)</formula1>
    </dataValidation>
    <dataValidation type="custom" showDropDown="1" showInputMessage="1" showErrorMessage="1" error="Wprowadzona kwota jest niepoprawna." sqref="D9">
      <formula1>ISNUMBER(D9)</formula1>
    </dataValidation>
    <dataValidation type="custom" showDropDown="1" showInputMessage="1" showErrorMessage="1" error="Wprowadzona kwota jest niepoprawna." sqref="E9">
      <formula1>ISNUMBER(E9)</formula1>
    </dataValidation>
    <dataValidation type="custom" showDropDown="1" showInputMessage="1" showErrorMessage="1" error="Wprowadzona kwota jest niepoprawna." sqref="F9">
      <formula1>ISNUMBER(F9)</formula1>
    </dataValidation>
    <dataValidation type="custom" showDropDown="1" showInputMessage="1" showErrorMessage="1" error="Wprowadzona kwota jest niepoprawna." sqref="C10">
      <formula1>ISNUMBER(C10)</formula1>
    </dataValidation>
    <dataValidation type="custom" showDropDown="1" showInputMessage="1" showErrorMessage="1" error="Wprowadzona kwota jest niepoprawna." sqref="D10">
      <formula1>ISNUMBER(D10)</formula1>
    </dataValidation>
    <dataValidation type="custom" showDropDown="1" showInputMessage="1" showErrorMessage="1" error="Wprowadzona kwota jest niepoprawna." sqref="E10">
      <formula1>ISNUMBER(E10)</formula1>
    </dataValidation>
    <dataValidation type="custom" showDropDown="1" showInputMessage="1" showErrorMessage="1" error="Wprowadzona kwota jest niepoprawna." sqref="F10">
      <formula1>ISNUMBER(F10)</formula1>
    </dataValidation>
    <dataValidation type="custom" showDropDown="1" showInputMessage="1" showErrorMessage="1" error="Wprowadzona kwota jest niepoprawna." sqref="C11">
      <formula1>ISNUMBER(C11)</formula1>
    </dataValidation>
    <dataValidation type="custom" showDropDown="1" showInputMessage="1" showErrorMessage="1" error="Wprowadzona kwota jest niepoprawna." sqref="D11">
      <formula1>ISNUMBER(D11)</formula1>
    </dataValidation>
    <dataValidation type="custom" showDropDown="1" showInputMessage="1" showErrorMessage="1" error="Wprowadzona kwota jest niepoprawna." sqref="E11">
      <formula1>ISNUMBER(E11)</formula1>
    </dataValidation>
    <dataValidation type="custom" showDropDown="1" showInputMessage="1" showErrorMessage="1" error="Wprowadzona kwota jest niepoprawna." sqref="F11">
      <formula1>ISNUMBER(F11)</formula1>
    </dataValidation>
    <dataValidation type="custom" showDropDown="1" showInputMessage="1" showErrorMessage="1" error="Wprowadzona kwota jest niepoprawna." sqref="C12">
      <formula1>ISNUMBER(C12)</formula1>
    </dataValidation>
    <dataValidation type="custom" showDropDown="1" showInputMessage="1" showErrorMessage="1" error="Wprowadzona kwota jest niepoprawna." sqref="D12">
      <formula1>ISNUMBER(D12)</formula1>
    </dataValidation>
    <dataValidation type="custom" showDropDown="1" showInputMessage="1" showErrorMessage="1" error="Wprowadzona kwota jest niepoprawna." sqref="E12">
      <formula1>ISNUMBER(E12)</formula1>
    </dataValidation>
    <dataValidation type="custom" showDropDown="1" showInputMessage="1" showErrorMessage="1" error="Wprowadzona kwota jest niepoprawna." sqref="F12">
      <formula1>ISNUMBER(F12)</formula1>
    </dataValidation>
    <dataValidation type="custom" showDropDown="1" showInputMessage="1" showErrorMessage="1" error="Wprowadzona kwota jest niepoprawna." sqref="C13">
      <formula1>ISNUMBER(C13)</formula1>
    </dataValidation>
    <dataValidation type="custom" showDropDown="1" showInputMessage="1" showErrorMessage="1" error="Wprowadzona kwota jest niepoprawna." sqref="D13">
      <formula1>ISNUMBER(D13)</formula1>
    </dataValidation>
    <dataValidation type="custom" showDropDown="1" showInputMessage="1" showErrorMessage="1" error="Wprowadzona kwota jest niepoprawna." sqref="E13">
      <formula1>ISNUMBER(E13)</formula1>
    </dataValidation>
    <dataValidation type="custom" showDropDown="1" showInputMessage="1" showErrorMessage="1" error="Wprowadzona kwota jest niepoprawna." sqref="F13">
      <formula1>ISNUMBER(F13)</formula1>
    </dataValidation>
    <dataValidation type="custom" showDropDown="1" showInputMessage="1" showErrorMessage="1" error="Wprowadzona kwota jest niepoprawna." sqref="C14">
      <formula1>ISNUMBER(C14)</formula1>
    </dataValidation>
    <dataValidation type="custom" showDropDown="1" showInputMessage="1" showErrorMessage="1" error="Wprowadzona kwota jest niepoprawna." sqref="D14">
      <formula1>ISNUMBER(D14)</formula1>
    </dataValidation>
    <dataValidation type="custom" showDropDown="1" showInputMessage="1" showErrorMessage="1" error="Wprowadzona kwota jest niepoprawna." sqref="E14">
      <formula1>ISNUMBER(E14)</formula1>
    </dataValidation>
    <dataValidation type="custom" showDropDown="1" showInputMessage="1" showErrorMessage="1" error="Wprowadzona kwota jest niepoprawna." sqref="F14">
      <formula1>ISNUMBER(F14)</formula1>
    </dataValidation>
    <dataValidation type="custom" showDropDown="1" showInputMessage="1" showErrorMessage="1" error="Wprowadzona kwota jest niepoprawna." sqref="C15">
      <formula1>ISNUMBER(C15)</formula1>
    </dataValidation>
    <dataValidation type="custom" showDropDown="1" showInputMessage="1" showErrorMessage="1" error="Wprowadzona kwota jest niepoprawna." sqref="D15">
      <formula1>ISNUMBER(D15)</formula1>
    </dataValidation>
    <dataValidation type="custom" showDropDown="1" showInputMessage="1" showErrorMessage="1" error="Wprowadzona kwota jest niepoprawna." sqref="E15">
      <formula1>ISNUMBER(E15)</formula1>
    </dataValidation>
    <dataValidation type="custom" showDropDown="1" showInputMessage="1" showErrorMessage="1" error="Wprowadzona kwota jest niepoprawna." sqref="F15">
      <formula1>ISNUMBER(F15)</formula1>
    </dataValidation>
    <dataValidation type="custom" showDropDown="1" showInputMessage="1" showErrorMessage="1" error="Wprowadzona kwota jest niepoprawna." sqref="C16">
      <formula1>ISNUMBER(C16)</formula1>
    </dataValidation>
    <dataValidation type="custom" showDropDown="1" showInputMessage="1" showErrorMessage="1" error="Wprowadzona kwota jest niepoprawna." sqref="D16">
      <formula1>ISNUMBER(D16)</formula1>
    </dataValidation>
    <dataValidation type="custom" showDropDown="1" showInputMessage="1" showErrorMessage="1" error="Wprowadzona kwota jest niepoprawna." sqref="E16">
      <formula1>ISNUMBER(E16)</formula1>
    </dataValidation>
    <dataValidation type="custom" showDropDown="1" showInputMessage="1" showErrorMessage="1" error="Wprowadzona kwota jest niepoprawna." sqref="F16">
      <formula1>ISNUMBER(F16)</formula1>
    </dataValidation>
    <dataValidation type="custom" showDropDown="1" showInputMessage="1" showErrorMessage="1" error="Wprowadzona kwota jest niepoprawna." sqref="C17">
      <formula1>ISNUMBER(C17)</formula1>
    </dataValidation>
    <dataValidation type="custom" showDropDown="1" showInputMessage="1" showErrorMessage="1" error="Wprowadzona kwota jest niepoprawna." sqref="D17">
      <formula1>ISNUMBER(D17)</formula1>
    </dataValidation>
    <dataValidation type="custom" showDropDown="1" showInputMessage="1" showErrorMessage="1" error="Wprowadzona kwota jest niepoprawna." sqref="E17">
      <formula1>ISNUMBER(E17)</formula1>
    </dataValidation>
    <dataValidation type="custom" showDropDown="1" showInputMessage="1" showErrorMessage="1" error="Wprowadzona kwota jest niepoprawna." sqref="F17">
      <formula1>ISNUMBER(F17)</formula1>
    </dataValidation>
    <dataValidation type="custom" showDropDown="1" showInputMessage="1" showErrorMessage="1" error="Wprowadzona kwota jest niepoprawna." sqref="C18">
      <formula1>ISNUMBER(C18)</formula1>
    </dataValidation>
    <dataValidation type="custom" showDropDown="1" showInputMessage="1" showErrorMessage="1" error="Wprowadzona kwota jest niepoprawna." sqref="D18">
      <formula1>ISNUMBER(D18)</formula1>
    </dataValidation>
    <dataValidation type="custom" showDropDown="1" showInputMessage="1" showErrorMessage="1" error="Wprowadzona kwota jest niepoprawna." sqref="E18">
      <formula1>ISNUMBER(E18)</formula1>
    </dataValidation>
    <dataValidation type="custom" showDropDown="1" showInputMessage="1" showErrorMessage="1" error="Wprowadzona kwota jest niepoprawna." sqref="F18">
      <formula1>ISNUMBER(F18)</formula1>
    </dataValidation>
    <dataValidation type="custom" showDropDown="1" showInputMessage="1" showErrorMessage="1" error="Wprowadzona kwota jest niepoprawna." sqref="C19">
      <formula1>ISNUMBER(C19)</formula1>
    </dataValidation>
    <dataValidation type="custom" showDropDown="1" showInputMessage="1" showErrorMessage="1" error="Wprowadzona kwota jest niepoprawna." sqref="D19">
      <formula1>ISNUMBER(D19)</formula1>
    </dataValidation>
    <dataValidation type="custom" showDropDown="1" showInputMessage="1" showErrorMessage="1" error="Wprowadzona kwota jest niepoprawna." sqref="E19">
      <formula1>ISNUMBER(E19)</formula1>
    </dataValidation>
    <dataValidation type="custom" showDropDown="1" showInputMessage="1" showErrorMessage="1" error="Wprowadzona kwota jest niepoprawna." sqref="F19">
      <formula1>ISNUMBER(F19)</formula1>
    </dataValidation>
    <dataValidation type="custom" showDropDown="1" showInputMessage="1" showErrorMessage="1" error="Wprowadzona kwota jest niepoprawna." sqref="C20">
      <formula1>ISNUMBER(C20)</formula1>
    </dataValidation>
    <dataValidation type="custom" showDropDown="1" showInputMessage="1" showErrorMessage="1" error="Wprowadzona kwota jest niepoprawna." sqref="D20">
      <formula1>ISNUMBER(D20)</formula1>
    </dataValidation>
    <dataValidation type="custom" showDropDown="1" showInputMessage="1" showErrorMessage="1" error="Wprowadzona kwota jest niepoprawna." sqref="E20">
      <formula1>ISNUMBER(E20)</formula1>
    </dataValidation>
    <dataValidation type="custom" showDropDown="1" showInputMessage="1" showErrorMessage="1" error="Wprowadzona kwota jest niepoprawna." sqref="F20">
      <formula1>ISNUMBER(F20)</formula1>
    </dataValidation>
    <dataValidation type="custom" showDropDown="1" showInputMessage="1" showErrorMessage="1" error="Wprowadzona kwota jest niepoprawna." sqref="C21">
      <formula1>ISNUMBER(C21)</formula1>
    </dataValidation>
    <dataValidation type="custom" showDropDown="1" showInputMessage="1" showErrorMessage="1" error="Wprowadzona kwota jest niepoprawna." sqref="D21">
      <formula1>ISNUMBER(D21)</formula1>
    </dataValidation>
    <dataValidation type="custom" showDropDown="1" showInputMessage="1" showErrorMessage="1" error="Wprowadzona kwota jest niepoprawna." sqref="E21">
      <formula1>ISNUMBER(E21)</formula1>
    </dataValidation>
    <dataValidation type="custom" showDropDown="1" showInputMessage="1" showErrorMessage="1" error="Wprowadzona kwota jest niepoprawna." sqref="F21">
      <formula1>ISNUMBER(F21)</formula1>
    </dataValidation>
    <dataValidation type="custom" showDropDown="1" showInputMessage="1" showErrorMessage="1" error="Wprowadzona kwota jest niepoprawna." sqref="C22">
      <formula1>ISNUMBER(C22)</formula1>
    </dataValidation>
    <dataValidation type="custom" showDropDown="1" showInputMessage="1" showErrorMessage="1" error="Wprowadzona kwota jest niepoprawna." sqref="D22">
      <formula1>ISNUMBER(D22)</formula1>
    </dataValidation>
    <dataValidation type="custom" showDropDown="1" showInputMessage="1" showErrorMessage="1" error="Wprowadzona kwota jest niepoprawna." sqref="E22">
      <formula1>ISNUMBER(E22)</formula1>
    </dataValidation>
    <dataValidation type="custom" showDropDown="1" showInputMessage="1" showErrorMessage="1" error="Wprowadzona kwota jest niepoprawna." sqref="F22">
      <formula1>ISNUMBER(F22)</formula1>
    </dataValidation>
    <dataValidation type="custom" showDropDown="1" showInputMessage="1" showErrorMessage="1" error="Wprowadzona kwota jest niepoprawna." sqref="C23">
      <formula1>ISNUMBER(C23)</formula1>
    </dataValidation>
    <dataValidation type="custom" showDropDown="1" showInputMessage="1" showErrorMessage="1" error="Wprowadzona kwota jest niepoprawna." sqref="D23">
      <formula1>ISNUMBER(D23)</formula1>
    </dataValidation>
    <dataValidation type="custom" showDropDown="1" showInputMessage="1" showErrorMessage="1" error="Wprowadzona kwota jest niepoprawna." sqref="E23">
      <formula1>ISNUMBER(E23)</formula1>
    </dataValidation>
    <dataValidation type="custom" showDropDown="1" showInputMessage="1" showErrorMessage="1" error="Wprowadzona kwota jest niepoprawna." sqref="F23">
      <formula1>ISNUMBER(F23)</formula1>
    </dataValidation>
    <dataValidation type="custom" showDropDown="1" showInputMessage="1" showErrorMessage="1" error="Wprowadzona kwota jest niepoprawna." sqref="C24">
      <formula1>ISNUMBER(C24)</formula1>
    </dataValidation>
    <dataValidation type="custom" showDropDown="1" showInputMessage="1" showErrorMessage="1" error="Wprowadzona kwota jest niepoprawna." sqref="D24">
      <formula1>ISNUMBER(D24)</formula1>
    </dataValidation>
    <dataValidation type="custom" showDropDown="1" showInputMessage="1" showErrorMessage="1" error="Wprowadzona kwota jest niepoprawna." sqref="E24">
      <formula1>ISNUMBER(E24)</formula1>
    </dataValidation>
    <dataValidation type="custom" showDropDown="1" showInputMessage="1" showErrorMessage="1" error="Wprowadzona kwota jest niepoprawna." sqref="F24">
      <formula1>ISNUMBER(F24)</formula1>
    </dataValidation>
    <dataValidation type="custom" showDropDown="1" showInputMessage="1" showErrorMessage="1" error="Wprowadzona kwota jest niepoprawna." sqref="C25">
      <formula1>ISNUMBER(C25)</formula1>
    </dataValidation>
    <dataValidation type="custom" showDropDown="1" showInputMessage="1" showErrorMessage="1" error="Wprowadzona kwota jest niepoprawna." sqref="D25">
      <formula1>ISNUMBER(D25)</formula1>
    </dataValidation>
    <dataValidation type="custom" showDropDown="1" showInputMessage="1" showErrorMessage="1" error="Wprowadzona kwota jest niepoprawna." sqref="E25">
      <formula1>ISNUMBER(E25)</formula1>
    </dataValidation>
    <dataValidation type="custom" showDropDown="1" showInputMessage="1" showErrorMessage="1" error="Wprowadzona kwota jest niepoprawna." sqref="F25">
      <formula1>ISNUMBER(F25)</formula1>
    </dataValidation>
    <dataValidation type="custom" showDropDown="1" showInputMessage="1" showErrorMessage="1" error="Wprowadzona kwota jest niepoprawna." sqref="C26">
      <formula1>ISNUMBER(C26)</formula1>
    </dataValidation>
    <dataValidation type="custom" showDropDown="1" showInputMessage="1" showErrorMessage="1" error="Wprowadzona kwota jest niepoprawna." sqref="D26">
      <formula1>ISNUMBER(D26)</formula1>
    </dataValidation>
    <dataValidation type="custom" showDropDown="1" showInputMessage="1" showErrorMessage="1" error="Wprowadzona kwota jest niepoprawna." sqref="E26">
      <formula1>ISNUMBER(E26)</formula1>
    </dataValidation>
    <dataValidation type="custom" showDropDown="1" showInputMessage="1" showErrorMessage="1" error="Wprowadzona kwota jest niepoprawna." sqref="F26">
      <formula1>ISNUMBER(F26)</formula1>
    </dataValidation>
    <dataValidation type="custom" showDropDown="1" showInputMessage="1" showErrorMessage="1" error="Wprowadzona kwota jest niepoprawna." sqref="C27">
      <formula1>ISNUMBER(C27)</formula1>
    </dataValidation>
    <dataValidation type="custom" showDropDown="1" showInputMessage="1" showErrorMessage="1" error="Wprowadzona kwota jest niepoprawna." sqref="D27">
      <formula1>ISNUMBER(D27)</formula1>
    </dataValidation>
    <dataValidation type="custom" showDropDown="1" showInputMessage="1" showErrorMessage="1" error="Wprowadzona kwota jest niepoprawna." sqref="E27">
      <formula1>ISNUMBER(E27)</formula1>
    </dataValidation>
    <dataValidation type="custom" showDropDown="1" showInputMessage="1" showErrorMessage="1" error="Wprowadzona kwota jest niepoprawna." sqref="F27">
      <formula1>ISNUMBER(F27)</formula1>
    </dataValidation>
    <dataValidation type="custom" showDropDown="1" showInputMessage="1" showErrorMessage="1" error="Wprowadzona kwota jest niepoprawna." sqref="C28">
      <formula1>ISNUMBER(C28)</formula1>
    </dataValidation>
    <dataValidation type="custom" showDropDown="1" showInputMessage="1" showErrorMessage="1" error="Wprowadzona kwota jest niepoprawna." sqref="D28">
      <formula1>ISNUMBER(D28)</formula1>
    </dataValidation>
    <dataValidation type="custom" showDropDown="1" showInputMessage="1" showErrorMessage="1" error="Wprowadzona kwota jest niepoprawna." sqref="E28">
      <formula1>ISNUMBER(E28)</formula1>
    </dataValidation>
    <dataValidation type="custom" showDropDown="1" showInputMessage="1" showErrorMessage="1" error="Wprowadzona kwota jest niepoprawna." sqref="F28">
      <formula1>ISNUMBER(F28)</formula1>
    </dataValidation>
    <dataValidation type="custom" showDropDown="1" showInputMessage="1" showErrorMessage="1" error="Wprowadzona kwota jest niepoprawna." sqref="C29">
      <formula1>ISNUMBER(C29)</formula1>
    </dataValidation>
    <dataValidation type="custom" showDropDown="1" showInputMessage="1" showErrorMessage="1" error="Wprowadzona kwota jest niepoprawna." sqref="D29">
      <formula1>ISNUMBER(D29)</formula1>
    </dataValidation>
    <dataValidation type="custom" showDropDown="1" showInputMessage="1" showErrorMessage="1" error="Wprowadzona kwota jest niepoprawna." sqref="E29">
      <formula1>ISNUMBER(E29)</formula1>
    </dataValidation>
    <dataValidation type="custom" showDropDown="1" showInputMessage="1" showErrorMessage="1" error="Wprowadzona kwota jest niepoprawna." sqref="F29">
      <formula1>ISNUMBER(F29)</formula1>
    </dataValidation>
    <dataValidation type="custom" showDropDown="1" showInputMessage="1" showErrorMessage="1" error="Wprowadzona kwota jest niepoprawna." sqref="C30">
      <formula1>ISNUMBER(C30)</formula1>
    </dataValidation>
    <dataValidation type="custom" showDropDown="1" showInputMessage="1" showErrorMessage="1" error="Wprowadzona kwota jest niepoprawna." sqref="D30">
      <formula1>ISNUMBER(D30)</formula1>
    </dataValidation>
    <dataValidation type="custom" showDropDown="1" showInputMessage="1" showErrorMessage="1" error="Wprowadzona kwota jest niepoprawna." sqref="E30">
      <formula1>ISNUMBER(E30)</formula1>
    </dataValidation>
    <dataValidation type="custom" showDropDown="1" showInputMessage="1" showErrorMessage="1" error="Wprowadzona kwota jest niepoprawna." sqref="F30">
      <formula1>ISNUMBER(F30)</formula1>
    </dataValidation>
    <dataValidation type="custom" showDropDown="1" showInputMessage="1" showErrorMessage="1" error="Wprowadzona kwota jest niepoprawna." sqref="C31">
      <formula1>ISNUMBER(C31)</formula1>
    </dataValidation>
    <dataValidation type="custom" showDropDown="1" showInputMessage="1" showErrorMessage="1" error="Wprowadzona kwota jest niepoprawna." sqref="D31">
      <formula1>ISNUMBER(D31)</formula1>
    </dataValidation>
    <dataValidation type="custom" showDropDown="1" showInputMessage="1" showErrorMessage="1" error="Wprowadzona kwota jest niepoprawna." sqref="E31">
      <formula1>ISNUMBER(E31)</formula1>
    </dataValidation>
    <dataValidation type="custom" showDropDown="1" showInputMessage="1" showErrorMessage="1" error="Wprowadzona kwota jest niepoprawna." sqref="F31">
      <formula1>ISNUMBER(F31)</formula1>
    </dataValidation>
    <dataValidation type="custom" showDropDown="1" showInputMessage="1" showErrorMessage="1" error="Wprowadzona kwota jest niepoprawna." sqref="C32">
      <formula1>ISNUMBER(C32)</formula1>
    </dataValidation>
    <dataValidation type="custom" showDropDown="1" showInputMessage="1" showErrorMessage="1" error="Wprowadzona kwota jest niepoprawna." sqref="D32">
      <formula1>ISNUMBER(D32)</formula1>
    </dataValidation>
    <dataValidation type="custom" showDropDown="1" showInputMessage="1" showErrorMessage="1" error="Wprowadzona kwota jest niepoprawna." sqref="E32">
      <formula1>ISNUMBER(E32)</formula1>
    </dataValidation>
    <dataValidation type="custom" showDropDown="1" showInputMessage="1" showErrorMessage="1" error="Wprowadzona kwota jest niepoprawna." sqref="F32">
      <formula1>ISNUMBER(F32)</formula1>
    </dataValidation>
    <dataValidation type="custom" showDropDown="1" showInputMessage="1" showErrorMessage="1" error="Wprowadzona kwota jest niepoprawna." sqref="C33">
      <formula1>ISNUMBER(C33)</formula1>
    </dataValidation>
    <dataValidation type="custom" showDropDown="1" showInputMessage="1" showErrorMessage="1" error="Wprowadzona kwota jest niepoprawna." sqref="D33">
      <formula1>ISNUMBER(D33)</formula1>
    </dataValidation>
    <dataValidation type="custom" showDropDown="1" showInputMessage="1" showErrorMessage="1" error="Wprowadzona kwota jest niepoprawna." sqref="E33">
      <formula1>ISNUMBER(E33)</formula1>
    </dataValidation>
    <dataValidation type="custom" showDropDown="1" showInputMessage="1" showErrorMessage="1" error="Wprowadzona kwota jest niepoprawna." sqref="F33">
      <formula1>ISNUMBER(F33)</formula1>
    </dataValidation>
    <dataValidation type="custom" showDropDown="1" showInputMessage="1" showErrorMessage="1" error="Wprowadzona kwota jest niepoprawna." sqref="C34">
      <formula1>ISNUMBER(C34)</formula1>
    </dataValidation>
    <dataValidation type="custom" showDropDown="1" showInputMessage="1" showErrorMessage="1" error="Wprowadzona kwota jest niepoprawna." sqref="D34">
      <formula1>ISNUMBER(D34)</formula1>
    </dataValidation>
    <dataValidation type="custom" showDropDown="1" showInputMessage="1" showErrorMessage="1" error="Wprowadzona kwota jest niepoprawna." sqref="E34">
      <formula1>ISNUMBER(E34)</formula1>
    </dataValidation>
    <dataValidation type="custom" showDropDown="1" showInputMessage="1" showErrorMessage="1" error="Wprowadzona kwota jest niepoprawna." sqref="F34">
      <formula1>ISNUMBER(F34)</formula1>
    </dataValidation>
    <dataValidation type="custom" showDropDown="1" showInputMessage="1" showErrorMessage="1" error="Wprowadzona kwota jest niepoprawna." sqref="C35">
      <formula1>ISNUMBER(C35)</formula1>
    </dataValidation>
    <dataValidation type="custom" showDropDown="1" showInputMessage="1" showErrorMessage="1" error="Wprowadzona kwota jest niepoprawna." sqref="D35">
      <formula1>ISNUMBER(D35)</formula1>
    </dataValidation>
    <dataValidation type="custom" showDropDown="1" showInputMessage="1" showErrorMessage="1" error="Wprowadzona kwota jest niepoprawna." sqref="E35">
      <formula1>ISNUMBER(E35)</formula1>
    </dataValidation>
    <dataValidation type="custom" showDropDown="1" showInputMessage="1" showErrorMessage="1" error="Wprowadzona kwota jest niepoprawna." sqref="F35">
      <formula1>ISNUMBER(F35)</formula1>
    </dataValidation>
    <dataValidation type="custom" showDropDown="1" showInputMessage="1" showErrorMessage="1" error="Wprowadzona kwota jest niepoprawna." sqref="C36">
      <formula1>ISNUMBER(C36)</formula1>
    </dataValidation>
    <dataValidation type="custom" showDropDown="1" showInputMessage="1" showErrorMessage="1" error="Wprowadzona kwota jest niepoprawna." sqref="D36">
      <formula1>ISNUMBER(D36)</formula1>
    </dataValidation>
    <dataValidation type="custom" showDropDown="1" showInputMessage="1" showErrorMessage="1" error="Wprowadzona kwota jest niepoprawna." sqref="E36">
      <formula1>ISNUMBER(E36)</formula1>
    </dataValidation>
    <dataValidation type="custom" showDropDown="1" showInputMessage="1" showErrorMessage="1" error="Wprowadzona kwota jest niepoprawna." sqref="F36">
      <formula1>ISNUMBER(F36)</formula1>
    </dataValidation>
    <dataValidation type="custom" showDropDown="1" showInputMessage="1" showErrorMessage="1" error="Wprowadzona kwota jest niepoprawna." sqref="C37">
      <formula1>ISNUMBER(C37)</formula1>
    </dataValidation>
    <dataValidation type="custom" showDropDown="1" showInputMessage="1" showErrorMessage="1" error="Wprowadzona kwota jest niepoprawna." sqref="D37">
      <formula1>ISNUMBER(D37)</formula1>
    </dataValidation>
    <dataValidation type="custom" showDropDown="1" showInputMessage="1" showErrorMessage="1" error="Wprowadzona kwota jest niepoprawna." sqref="E37">
      <formula1>ISNUMBER(E37)</formula1>
    </dataValidation>
    <dataValidation type="custom" showDropDown="1" showInputMessage="1" showErrorMessage="1" error="Wprowadzona kwota jest niepoprawna." sqref="F37">
      <formula1>ISNUMBER(F37)</formula1>
    </dataValidation>
    <dataValidation type="custom" showDropDown="1" showInputMessage="1" showErrorMessage="1" error="Wprowadzona kwota jest niepoprawna." sqref="C38">
      <formula1>ISNUMBER(C38)</formula1>
    </dataValidation>
    <dataValidation type="custom" showDropDown="1" showInputMessage="1" showErrorMessage="1" error="Wprowadzona kwota jest niepoprawna." sqref="D38">
      <formula1>ISNUMBER(D38)</formula1>
    </dataValidation>
    <dataValidation type="custom" showDropDown="1" showInputMessage="1" showErrorMessage="1" error="Wprowadzona kwota jest niepoprawna." sqref="E38">
      <formula1>ISNUMBER(E38)</formula1>
    </dataValidation>
    <dataValidation type="custom" showDropDown="1" showInputMessage="1" showErrorMessage="1" error="Wprowadzona kwota jest niepoprawna." sqref="F38">
      <formula1>ISNUMBER(F38)</formula1>
    </dataValidation>
    <dataValidation type="custom" showDropDown="1" showInputMessage="1" showErrorMessage="1" error="Wprowadzona kwota jest niepoprawna." sqref="C39">
      <formula1>ISNUMBER(C39)</formula1>
    </dataValidation>
    <dataValidation type="custom" showDropDown="1" showInputMessage="1" showErrorMessage="1" error="Wprowadzona kwota jest niepoprawna." sqref="D39">
      <formula1>ISNUMBER(D39)</formula1>
    </dataValidation>
    <dataValidation type="custom" showDropDown="1" showInputMessage="1" showErrorMessage="1" error="Wprowadzona kwota jest niepoprawna." sqref="E39">
      <formula1>ISNUMBER(E39)</formula1>
    </dataValidation>
    <dataValidation type="custom" showDropDown="1" showInputMessage="1" showErrorMessage="1" error="Wprowadzona kwota jest niepoprawna." sqref="F39">
      <formula1>ISNUMBER(F39)</formula1>
    </dataValidation>
    <dataValidation type="custom" showDropDown="1" showInputMessage="1" showErrorMessage="1" error="Wprowadzona kwota jest niepoprawna." sqref="C40">
      <formula1>ISNUMBER(C40)</formula1>
    </dataValidation>
    <dataValidation type="custom" showDropDown="1" showInputMessage="1" showErrorMessage="1" error="Wprowadzona kwota jest niepoprawna." sqref="D40">
      <formula1>ISNUMBER(D40)</formula1>
    </dataValidation>
    <dataValidation type="custom" showDropDown="1" showInputMessage="1" showErrorMessage="1" error="Wprowadzona kwota jest niepoprawna." sqref="E40">
      <formula1>ISNUMBER(E40)</formula1>
    </dataValidation>
    <dataValidation type="custom" showDropDown="1" showInputMessage="1" showErrorMessage="1" error="Wprowadzona kwota jest niepoprawna." sqref="F40">
      <formula1>ISNUMBER(F40)</formula1>
    </dataValidation>
    <dataValidation type="custom" showDropDown="1" showInputMessage="1" showErrorMessage="1" error="Wprowadzona kwota jest niepoprawna." sqref="C41">
      <formula1>ISNUMBER(C41)</formula1>
    </dataValidation>
    <dataValidation type="custom" showDropDown="1" showInputMessage="1" showErrorMessage="1" error="Wprowadzona kwota jest niepoprawna." sqref="D41">
      <formula1>ISNUMBER(D41)</formula1>
    </dataValidation>
    <dataValidation type="custom" showDropDown="1" showInputMessage="1" showErrorMessage="1" error="Wprowadzona kwota jest niepoprawna." sqref="E41">
      <formula1>ISNUMBER(E41)</formula1>
    </dataValidation>
    <dataValidation type="custom" showDropDown="1" showInputMessage="1" showErrorMessage="1" error="Wprowadzona kwota jest niepoprawna." sqref="F41">
      <formula1>ISNUMBER(F41)</formula1>
    </dataValidation>
    <dataValidation type="custom" showDropDown="1" showInputMessage="1" showErrorMessage="1" error="Wprowadzona kwota jest niepoprawna." sqref="C42">
      <formula1>ISNUMBER(C42)</formula1>
    </dataValidation>
    <dataValidation type="custom" showDropDown="1" showInputMessage="1" showErrorMessage="1" error="Wprowadzona kwota jest niepoprawna." sqref="D42">
      <formula1>ISNUMBER(D42)</formula1>
    </dataValidation>
    <dataValidation type="custom" showDropDown="1" showInputMessage="1" showErrorMessage="1" error="Wprowadzona kwota jest niepoprawna." sqref="E42">
      <formula1>ISNUMBER(E42)</formula1>
    </dataValidation>
    <dataValidation type="custom" showDropDown="1" showInputMessage="1" showErrorMessage="1" error="Wprowadzona kwota jest niepoprawna." sqref="F42">
      <formula1>ISNUMBER(F42)</formula1>
    </dataValidation>
    <dataValidation type="custom" showDropDown="1" showInputMessage="1" showErrorMessage="1" error="Wprowadzona kwota jest niepoprawna." sqref="C43">
      <formula1>ISNUMBER(C43)</formula1>
    </dataValidation>
    <dataValidation type="custom" showDropDown="1" showInputMessage="1" showErrorMessage="1" error="Wprowadzona kwota jest niepoprawna." sqref="D43">
      <formula1>ISNUMBER(D43)</formula1>
    </dataValidation>
    <dataValidation type="custom" showDropDown="1" showInputMessage="1" showErrorMessage="1" error="Wprowadzona kwota jest niepoprawna." sqref="E43">
      <formula1>ISNUMBER(E43)</formula1>
    </dataValidation>
    <dataValidation type="custom" showDropDown="1" showInputMessage="1" showErrorMessage="1" error="Wprowadzona kwota jest niepoprawna." sqref="F43">
      <formula1>ISNUMBER(F43)</formula1>
    </dataValidation>
    <dataValidation type="custom" showDropDown="1" showInputMessage="1" showErrorMessage="1" error="Wprowadzona kwota jest niepoprawna." sqref="C44">
      <formula1>ISNUMBER(C44)</formula1>
    </dataValidation>
    <dataValidation type="custom" showDropDown="1" showInputMessage="1" showErrorMessage="1" error="Wprowadzona kwota jest niepoprawna." sqref="D44">
      <formula1>ISNUMBER(D44)</formula1>
    </dataValidation>
    <dataValidation type="custom" showDropDown="1" showInputMessage="1" showErrorMessage="1" error="Wprowadzona kwota jest niepoprawna." sqref="E44">
      <formula1>ISNUMBER(E44)</formula1>
    </dataValidation>
    <dataValidation type="custom" showDropDown="1" showInputMessage="1" showErrorMessage="1" error="Wprowadzona kwota jest niepoprawna." sqref="F44">
      <formula1>ISNUMBER(F44)</formula1>
    </dataValidation>
    <dataValidation type="custom" showDropDown="1" showInputMessage="1" showErrorMessage="1" error="Wprowadzona kwota jest niepoprawna." sqref="C45">
      <formula1>ISNUMBER(C45)</formula1>
    </dataValidation>
    <dataValidation type="custom" showDropDown="1" showInputMessage="1" showErrorMessage="1" error="Wprowadzona kwota jest niepoprawna." sqref="D45">
      <formula1>ISNUMBER(D45)</formula1>
    </dataValidation>
    <dataValidation type="custom" showDropDown="1" showInputMessage="1" showErrorMessage="1" error="Wprowadzona kwota jest niepoprawna." sqref="E45">
      <formula1>ISNUMBER(E45)</formula1>
    </dataValidation>
    <dataValidation type="custom" showDropDown="1" showInputMessage="1" showErrorMessage="1" error="Wprowadzona kwota jest niepoprawna." sqref="F45">
      <formula1>ISNUMBER(F45)</formula1>
    </dataValidation>
    <dataValidation type="custom" showDropDown="1" showInputMessage="1" showErrorMessage="1" error="Wprowadzona kwota jest niepoprawna." sqref="C46">
      <formula1>ISNUMBER(C46)</formula1>
    </dataValidation>
    <dataValidation type="custom" showDropDown="1" showInputMessage="1" showErrorMessage="1" error="Wprowadzona kwota jest niepoprawna." sqref="D46">
      <formula1>ISNUMBER(D46)</formula1>
    </dataValidation>
    <dataValidation type="custom" showDropDown="1" showInputMessage="1" showErrorMessage="1" error="Wprowadzona kwota jest niepoprawna." sqref="E46">
      <formula1>ISNUMBER(E46)</formula1>
    </dataValidation>
    <dataValidation type="custom" showDropDown="1" showInputMessage="1" showErrorMessage="1" error="Wprowadzona kwota jest niepoprawna." sqref="F46">
      <formula1>ISNUMBER(F46)</formula1>
    </dataValidation>
    <dataValidation type="custom" showDropDown="1" showInputMessage="1" showErrorMessage="1" error="Wprowadzona kwota jest niepoprawna." sqref="C47">
      <formula1>ISNUMBER(C47)</formula1>
    </dataValidation>
    <dataValidation type="custom" showDropDown="1" showInputMessage="1" showErrorMessage="1" error="Wprowadzona kwota jest niepoprawna." sqref="D47">
      <formula1>ISNUMBER(D47)</formula1>
    </dataValidation>
    <dataValidation type="custom" showDropDown="1" showInputMessage="1" showErrorMessage="1" error="Wprowadzona kwota jest niepoprawna." sqref="E47">
      <formula1>ISNUMBER(E47)</formula1>
    </dataValidation>
    <dataValidation type="custom" showDropDown="1" showInputMessage="1" showErrorMessage="1" error="Wprowadzona kwota jest niepoprawna." sqref="F47">
      <formula1>ISNUMBER(F47)</formula1>
    </dataValidation>
    <dataValidation type="custom" showDropDown="1" showInputMessage="1" showErrorMessage="1" error="Wprowadzona kwota jest niepoprawna." sqref="C48">
      <formula1>ISNUMBER(C48)</formula1>
    </dataValidation>
    <dataValidation type="custom" showDropDown="1" showInputMessage="1" showErrorMessage="1" error="Wprowadzona kwota jest niepoprawna." sqref="D48">
      <formula1>ISNUMBER(D48)</formula1>
    </dataValidation>
    <dataValidation type="custom" showDropDown="1" showInputMessage="1" showErrorMessage="1" error="Wprowadzona kwota jest niepoprawna." sqref="E48">
      <formula1>ISNUMBER(E48)</formula1>
    </dataValidation>
    <dataValidation type="custom" showDropDown="1" showInputMessage="1" showErrorMessage="1" error="Wprowadzona kwota jest niepoprawna." sqref="F48">
      <formula1>ISNUMBER(F48)</formula1>
    </dataValidation>
    <dataValidation type="custom" showDropDown="1" showInputMessage="1" showErrorMessage="1" error="Wprowadzona kwota jest niepoprawna." sqref="C49">
      <formula1>ISNUMBER(C49)</formula1>
    </dataValidation>
    <dataValidation type="custom" showDropDown="1" showInputMessage="1" showErrorMessage="1" error="Wprowadzona kwota jest niepoprawna." sqref="D49">
      <formula1>ISNUMBER(D49)</formula1>
    </dataValidation>
    <dataValidation type="custom" showDropDown="1" showInputMessage="1" showErrorMessage="1" error="Wprowadzona kwota jest niepoprawna." sqref="E49">
      <formula1>ISNUMBER(E49)</formula1>
    </dataValidation>
    <dataValidation type="custom" showDropDown="1" showInputMessage="1" showErrorMessage="1" error="Wprowadzona kwota jest niepoprawna." sqref="F49">
      <formula1>ISNUMBER(F49)</formula1>
    </dataValidation>
    <dataValidation type="custom" showDropDown="1" showInputMessage="1" showErrorMessage="1" error="Wprowadzona kwota jest niepoprawna." sqref="C50">
      <formula1>ISNUMBER(C50)</formula1>
    </dataValidation>
    <dataValidation type="custom" showDropDown="1" showInputMessage="1" showErrorMessage="1" error="Wprowadzona kwota jest niepoprawna." sqref="D50">
      <formula1>ISNUMBER(D50)</formula1>
    </dataValidation>
    <dataValidation type="custom" showDropDown="1" showInputMessage="1" showErrorMessage="1" error="Wprowadzona kwota jest niepoprawna." sqref="E50">
      <formula1>ISNUMBER(E50)</formula1>
    </dataValidation>
    <dataValidation type="custom" showDropDown="1" showInputMessage="1" showErrorMessage="1" error="Wprowadzona kwota jest niepoprawna." sqref="F50">
      <formula1>ISNUMBER(F50)</formula1>
    </dataValidation>
    <dataValidation type="custom" showDropDown="1" showInputMessage="1" showErrorMessage="1" error="Wprowadzona kwota jest niepoprawna." sqref="C51">
      <formula1>ISNUMBER(C51)</formula1>
    </dataValidation>
    <dataValidation type="custom" showDropDown="1" showInputMessage="1" showErrorMessage="1" error="Wprowadzona kwota jest niepoprawna." sqref="D51">
      <formula1>ISNUMBER(D51)</formula1>
    </dataValidation>
    <dataValidation type="custom" showDropDown="1" showInputMessage="1" showErrorMessage="1" error="Wprowadzona kwota jest niepoprawna." sqref="E51">
      <formula1>ISNUMBER(E51)</formula1>
    </dataValidation>
    <dataValidation type="custom" showDropDown="1" showInputMessage="1" showErrorMessage="1" error="Wprowadzona kwota jest niepoprawna." sqref="F51">
      <formula1>ISNUMBER(F51)</formula1>
    </dataValidation>
    <dataValidation type="custom" showDropDown="1" showInputMessage="1" showErrorMessage="1" error="Wprowadzona kwota jest niepoprawna." sqref="C52">
      <formula1>ISNUMBER(C52)</formula1>
    </dataValidation>
    <dataValidation type="custom" showDropDown="1" showInputMessage="1" showErrorMessage="1" error="Wprowadzona kwota jest niepoprawna." sqref="D52">
      <formula1>ISNUMBER(D52)</formula1>
    </dataValidation>
    <dataValidation type="custom" showDropDown="1" showInputMessage="1" showErrorMessage="1" error="Wprowadzona kwota jest niepoprawna." sqref="E52">
      <formula1>ISNUMBER(E52)</formula1>
    </dataValidation>
    <dataValidation type="custom" showDropDown="1" showInputMessage="1" showErrorMessage="1" error="Wprowadzona kwota jest niepoprawna." sqref="F52">
      <formula1>ISNUMBER(F52)</formula1>
    </dataValidation>
    <dataValidation type="custom" showDropDown="1" showInputMessage="1" showErrorMessage="1" error="Wprowadzona kwota jest niepoprawna." sqref="C53">
      <formula1>ISNUMBER(C53)</formula1>
    </dataValidation>
    <dataValidation type="custom" showDropDown="1" showInputMessage="1" showErrorMessage="1" error="Wprowadzona kwota jest niepoprawna." sqref="D53">
      <formula1>ISNUMBER(D53)</formula1>
    </dataValidation>
    <dataValidation type="custom" showDropDown="1" showInputMessage="1" showErrorMessage="1" error="Wprowadzona kwota jest niepoprawna." sqref="E53">
      <formula1>ISNUMBER(E53)</formula1>
    </dataValidation>
    <dataValidation type="custom" showDropDown="1" showInputMessage="1" showErrorMessage="1" error="Wprowadzona kwota jest niepoprawna." sqref="F53">
      <formula1>ISNUMBER(F53)</formula1>
    </dataValidation>
    <dataValidation type="custom" showDropDown="1" showInputMessage="1" showErrorMessage="1" error="Wprowadzona kwota jest niepoprawna." sqref="C54">
      <formula1>ISNUMBER(C54)</formula1>
    </dataValidation>
    <dataValidation type="custom" showDropDown="1" showInputMessage="1" showErrorMessage="1" error="Wprowadzona kwota jest niepoprawna." sqref="D54">
      <formula1>ISNUMBER(D54)</formula1>
    </dataValidation>
    <dataValidation type="custom" showDropDown="1" showInputMessage="1" showErrorMessage="1" error="Wprowadzona kwota jest niepoprawna." sqref="E54">
      <formula1>ISNUMBER(E54)</formula1>
    </dataValidation>
    <dataValidation type="custom" showDropDown="1" showInputMessage="1" showErrorMessage="1" error="Wprowadzona kwota jest niepoprawna." sqref="F54">
      <formula1>ISNUMBER(F54)</formula1>
    </dataValidation>
    <dataValidation type="custom" showDropDown="1" showInputMessage="1" showErrorMessage="1" error="Wprowadzona kwota jest niepoprawna." sqref="C55">
      <formula1>ISNUMBER(C55)</formula1>
    </dataValidation>
    <dataValidation type="custom" showDropDown="1" showInputMessage="1" showErrorMessage="1" error="Wprowadzona kwota jest niepoprawna." sqref="D55">
      <formula1>ISNUMBER(D55)</formula1>
    </dataValidation>
    <dataValidation type="custom" showDropDown="1" showInputMessage="1" showErrorMessage="1" error="Wprowadzona kwota jest niepoprawna." sqref="E55">
      <formula1>ISNUMBER(E55)</formula1>
    </dataValidation>
    <dataValidation type="custom" showDropDown="1" showInputMessage="1" showErrorMessage="1" error="Wprowadzona kwota jest niepoprawna." sqref="F55">
      <formula1>ISNUMBER(F55)</formula1>
    </dataValidation>
    <dataValidation type="custom" showDropDown="1" showInputMessage="1" showErrorMessage="1" error="Wprowadzona kwota jest niepoprawna." sqref="C56">
      <formula1>ISNUMBER(C56)</formula1>
    </dataValidation>
    <dataValidation type="custom" showDropDown="1" showInputMessage="1" showErrorMessage="1" error="Wprowadzona kwota jest niepoprawna." sqref="D56">
      <formula1>ISNUMBER(D56)</formula1>
    </dataValidation>
    <dataValidation type="custom" showDropDown="1" showInputMessage="1" showErrorMessage="1" error="Wprowadzona kwota jest niepoprawna." sqref="E56">
      <formula1>ISNUMBER(E56)</formula1>
    </dataValidation>
    <dataValidation type="custom" showDropDown="1" showInputMessage="1" showErrorMessage="1" error="Wprowadzona kwota jest niepoprawna." sqref="F56">
      <formula1>ISNUMBER(F56)</formula1>
    </dataValidation>
    <dataValidation type="custom" showDropDown="1" showInputMessage="1" showErrorMessage="1" error="Wprowadzona kwota jest niepoprawna." sqref="C57">
      <formula1>ISNUMBER(C57)</formula1>
    </dataValidation>
    <dataValidation type="custom" showDropDown="1" showInputMessage="1" showErrorMessage="1" error="Wprowadzona kwota jest niepoprawna." sqref="D57">
      <formula1>ISNUMBER(D57)</formula1>
    </dataValidation>
    <dataValidation type="custom" showDropDown="1" showInputMessage="1" showErrorMessage="1" error="Wprowadzona kwota jest niepoprawna." sqref="E57">
      <formula1>ISNUMBER(E57)</formula1>
    </dataValidation>
    <dataValidation type="custom" showDropDown="1" showInputMessage="1" showErrorMessage="1" error="Wprowadzona kwota jest niepoprawna." sqref="F57">
      <formula1>ISNUMBER(F57)</formula1>
    </dataValidation>
    <dataValidation type="custom" showDropDown="1" showInputMessage="1" showErrorMessage="1" error="Wprowadzona kwota jest niepoprawna." sqref="C58">
      <formula1>ISNUMBER(C58)</formula1>
    </dataValidation>
    <dataValidation type="custom" showDropDown="1" showInputMessage="1" showErrorMessage="1" error="Wprowadzona kwota jest niepoprawna." sqref="D58">
      <formula1>ISNUMBER(D58)</formula1>
    </dataValidation>
    <dataValidation type="custom" showDropDown="1" showInputMessage="1" showErrorMessage="1" error="Wprowadzona kwota jest niepoprawna." sqref="E58">
      <formula1>ISNUMBER(E58)</formula1>
    </dataValidation>
    <dataValidation type="custom" showDropDown="1" showInputMessage="1" showErrorMessage="1" error="Wprowadzona kwota jest niepoprawna." sqref="F58">
      <formula1>ISNUMBER(F58)</formula1>
    </dataValidation>
    <dataValidation type="custom" showDropDown="1" showInputMessage="1" showErrorMessage="1" error="Wprowadzona kwota jest niepoprawna." sqref="C59">
      <formula1>ISNUMBER(C59)</formula1>
    </dataValidation>
    <dataValidation type="custom" showDropDown="1" showInputMessage="1" showErrorMessage="1" error="Wprowadzona kwota jest niepoprawna." sqref="D59">
      <formula1>ISNUMBER(D59)</formula1>
    </dataValidation>
    <dataValidation type="custom" showDropDown="1" showInputMessage="1" showErrorMessage="1" error="Wprowadzona kwota jest niepoprawna." sqref="E59">
      <formula1>ISNUMBER(E59)</formula1>
    </dataValidation>
    <dataValidation type="custom" showDropDown="1" showInputMessage="1" showErrorMessage="1" error="Wprowadzona kwota jest niepoprawna." sqref="F59">
      <formula1>ISNUMBER(F59)</formula1>
    </dataValidation>
    <dataValidation type="custom" showDropDown="1" showInputMessage="1" showErrorMessage="1" error="Wprowadzona kwota jest niepoprawna." sqref="C60">
      <formula1>ISNUMBER(C60)</formula1>
    </dataValidation>
    <dataValidation type="custom" showDropDown="1" showInputMessage="1" showErrorMessage="1" error="Wprowadzona kwota jest niepoprawna." sqref="D60">
      <formula1>ISNUMBER(D60)</formula1>
    </dataValidation>
    <dataValidation type="custom" showDropDown="1" showInputMessage="1" showErrorMessage="1" error="Wprowadzona kwota jest niepoprawna." sqref="E60">
      <formula1>ISNUMBER(E60)</formula1>
    </dataValidation>
    <dataValidation type="custom" showDropDown="1" showInputMessage="1" showErrorMessage="1" error="Wprowadzona kwota jest niepoprawna." sqref="F60">
      <formula1>ISNUMBER(F60)</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topLeftCell="A47">
      <selection activeCell="C59" sqref="C59"/>
    </sheetView>
  </sheetViews>
  <sheetFormatPr defaultRowHeight="15"/>
  <cols>
    <col min="2" max="2" width="79.85547" style="2" customWidth="1"/>
    <col min="3" max="3" width="16.14063" style="2" customWidth="1"/>
    <col min="4" max="4" width="16.14063" style="2" customWidth="1"/>
    <col min="5" max="5" width="16.14063" style="2" customWidth="1"/>
    <col min="6" max="6" width="5.425781" style="2" customWidth="1"/>
  </cols>
  <sheetData>
    <row r="2" ht="65.6693" customHeight="1">
      <c r="B2" s="16" t="s">
        <v>56</v>
      </c>
      <c r="C2" s="16" t="s">
        <v>57</v>
      </c>
      <c r="D2" s="16" t="s">
        <v>58</v>
      </c>
      <c r="E2" s="16" t="s">
        <v>59</v>
      </c>
      <c r="F2" s="16" t="s">
        <v>60</v>
      </c>
    </row>
    <row r="3" ht="20.66929" customHeight="1">
      <c r="B3" s="17" t="s">
        <v>227</v>
      </c>
      <c r="C3" s="14">
        <v>9790</v>
      </c>
      <c r="D3" s="14">
        <v>28936</v>
      </c>
      <c r="E3" s="18">
        <f>0</f>
        <v>0</v>
      </c>
      <c r="F3" s="14">
        <v>2</v>
      </c>
    </row>
    <row r="4" ht="20.66929" customHeight="1">
      <c r="B4" s="19" t="s">
        <v>228</v>
      </c>
      <c r="C4" s="18">
        <f>0</f>
        <v>0</v>
      </c>
      <c r="D4" s="18">
        <f>0</f>
        <v>0</v>
      </c>
      <c r="E4" s="18">
        <f>0</f>
        <v>0</v>
      </c>
      <c r="F4" s="14">
        <v>2</v>
      </c>
    </row>
    <row r="5" ht="20.66929" customHeight="1">
      <c r="B5" s="19" t="s">
        <v>229</v>
      </c>
      <c r="C5" s="18">
        <f>0</f>
        <v>0</v>
      </c>
      <c r="D5" s="18">
        <f>0</f>
        <v>0</v>
      </c>
      <c r="E5" s="18">
        <f>0</f>
        <v>0</v>
      </c>
      <c r="F5" s="14">
        <v>2</v>
      </c>
    </row>
    <row r="6" ht="20.66929" customHeight="1">
      <c r="B6" s="17" t="s">
        <v>230</v>
      </c>
      <c r="C6" s="18">
        <f>C3+C4+C5</f>
        <v>9790</v>
      </c>
      <c r="D6" s="18">
        <f>D3+D4+D5</f>
        <v>28936</v>
      </c>
      <c r="E6" s="18">
        <f>E3+E4+E5</f>
        <v>0</v>
      </c>
      <c r="F6" s="14">
        <v>2</v>
      </c>
    </row>
    <row r="7" ht="20.66929" customHeight="1">
      <c r="B7" s="19" t="s">
        <v>231</v>
      </c>
      <c r="C7" s="14">
        <v>1150</v>
      </c>
      <c r="D7" s="14">
        <v>1150</v>
      </c>
      <c r="E7" s="18">
        <f>0</f>
        <v>0</v>
      </c>
      <c r="F7" s="14">
        <v>2</v>
      </c>
    </row>
    <row r="8" ht="20.66929" customHeight="1">
      <c r="B8" s="20" t="s">
        <v>232</v>
      </c>
      <c r="C8" s="18">
        <f>C9-C11</f>
        <v>0</v>
      </c>
      <c r="D8" s="18">
        <f>D9-D11</f>
        <v>0</v>
      </c>
      <c r="E8" s="18">
        <f>E9-E11</f>
        <v>0</v>
      </c>
      <c r="F8" s="14">
        <v>2</v>
      </c>
    </row>
    <row r="9" ht="20.66929" customHeight="1">
      <c r="B9" s="13" t="s">
        <v>233</v>
      </c>
      <c r="C9" s="18">
        <f>C10</f>
        <v>0</v>
      </c>
      <c r="D9" s="18">
        <f>D10</f>
        <v>0</v>
      </c>
      <c r="E9" s="18">
        <f>E10</f>
        <v>0</v>
      </c>
      <c r="F9" s="14">
        <v>2</v>
      </c>
    </row>
    <row r="10" ht="20.66929" customHeight="1">
      <c r="B10" s="21" t="s">
        <v>234</v>
      </c>
      <c r="C10" s="18">
        <f>0</f>
        <v>0</v>
      </c>
      <c r="D10" s="18">
        <f>0</f>
        <v>0</v>
      </c>
      <c r="E10" s="18">
        <f>0</f>
        <v>0</v>
      </c>
      <c r="F10" s="14">
        <v>2</v>
      </c>
    </row>
    <row r="11" ht="20.66929" customHeight="1">
      <c r="B11" s="13" t="s">
        <v>235</v>
      </c>
      <c r="C11" s="18">
        <f>C12</f>
        <v>0</v>
      </c>
      <c r="D11" s="18">
        <f>D12</f>
        <v>0</v>
      </c>
      <c r="E11" s="18">
        <f>E12</f>
        <v>0</v>
      </c>
      <c r="F11" s="14">
        <v>2</v>
      </c>
    </row>
    <row r="12" ht="20.66929" customHeight="1">
      <c r="B12" s="21" t="s">
        <v>236</v>
      </c>
      <c r="C12" s="18">
        <f>0</f>
        <v>0</v>
      </c>
      <c r="D12" s="18">
        <f>0</f>
        <v>0</v>
      </c>
      <c r="E12" s="18">
        <f>0</f>
        <v>0</v>
      </c>
      <c r="F12" s="14">
        <v>2</v>
      </c>
    </row>
    <row r="13" ht="20.66929" customHeight="1">
      <c r="B13" s="20" t="s">
        <v>237</v>
      </c>
      <c r="C13" s="18">
        <f>C7+C8</f>
        <v>1150</v>
      </c>
      <c r="D13" s="18">
        <f>D7+D8</f>
        <v>1150</v>
      </c>
      <c r="E13" s="18">
        <f>E7+E8</f>
        <v>0</v>
      </c>
      <c r="F13" s="14">
        <v>2</v>
      </c>
    </row>
    <row r="14" ht="20.66929" customHeight="1">
      <c r="B14" s="19" t="s">
        <v>238</v>
      </c>
      <c r="C14" s="14">
        <v>47084</v>
      </c>
      <c r="D14" s="14">
        <v>47084</v>
      </c>
      <c r="E14" s="18">
        <f>0</f>
        <v>0</v>
      </c>
      <c r="F14" s="14">
        <v>2</v>
      </c>
    </row>
    <row r="15" ht="20.66929" customHeight="1">
      <c r="B15" s="20" t="s">
        <v>239</v>
      </c>
      <c r="C15" s="18">
        <f>C16-C20</f>
        <v>-15</v>
      </c>
      <c r="D15" s="18">
        <f>D16-D20</f>
        <v>0</v>
      </c>
      <c r="E15" s="18">
        <f>E16-E20</f>
        <v>0</v>
      </c>
      <c r="F15" s="14">
        <v>2</v>
      </c>
    </row>
    <row r="16" ht="20.66929" customHeight="1">
      <c r="B16" s="13" t="s">
        <v>233</v>
      </c>
      <c r="C16" s="18">
        <f>C17+C18+C19</f>
        <v>0</v>
      </c>
      <c r="D16" s="18">
        <f>D17+D18+D19</f>
        <v>0</v>
      </c>
      <c r="E16" s="18">
        <f>E17+E18+E19</f>
        <v>0</v>
      </c>
      <c r="F16" s="14">
        <v>2</v>
      </c>
    </row>
    <row r="17" ht="20.66929" customHeight="1">
      <c r="B17" s="21" t="s">
        <v>240</v>
      </c>
      <c r="C17" s="18">
        <f>0</f>
        <v>0</v>
      </c>
      <c r="D17" s="18">
        <f>0</f>
        <v>0</v>
      </c>
      <c r="E17" s="18">
        <f>0</f>
        <v>0</v>
      </c>
      <c r="F17" s="14">
        <v>2</v>
      </c>
    </row>
    <row r="18" ht="20.66929" customHeight="1">
      <c r="B18" s="21" t="s">
        <v>241</v>
      </c>
      <c r="C18" s="18">
        <f>0</f>
        <v>0</v>
      </c>
      <c r="D18" s="18">
        <f>0</f>
        <v>0</v>
      </c>
      <c r="E18" s="18">
        <f>0</f>
        <v>0</v>
      </c>
      <c r="F18" s="14">
        <v>2</v>
      </c>
    </row>
    <row r="19" ht="20.66929" customHeight="1">
      <c r="B19" s="21" t="s">
        <v>242</v>
      </c>
      <c r="C19" s="18">
        <f>0</f>
        <v>0</v>
      </c>
      <c r="D19" s="18">
        <f>0</f>
        <v>0</v>
      </c>
      <c r="E19" s="18">
        <f>0</f>
        <v>0</v>
      </c>
      <c r="F19" s="14">
        <v>2</v>
      </c>
    </row>
    <row r="20" ht="20.66929" customHeight="1">
      <c r="B20" s="13" t="s">
        <v>235</v>
      </c>
      <c r="C20" s="18">
        <f>C21+C22</f>
        <v>15</v>
      </c>
      <c r="D20" s="18">
        <f>D21</f>
        <v>0</v>
      </c>
      <c r="E20" s="18">
        <f>E21</f>
        <v>0</v>
      </c>
      <c r="F20" s="14">
        <v>2</v>
      </c>
    </row>
    <row r="21" ht="20.66929" customHeight="1">
      <c r="B21" s="21" t="s">
        <v>243</v>
      </c>
      <c r="C21" s="18">
        <f>0</f>
        <v>0</v>
      </c>
      <c r="D21" s="18">
        <f>0</f>
        <v>0</v>
      </c>
      <c r="E21" s="18">
        <f>0</f>
        <v>0</v>
      </c>
      <c r="F21" s="14">
        <v>2</v>
      </c>
    </row>
    <row r="22" ht="20.66929" customHeight="1">
      <c r="B22" s="22" t="s">
        <v>244</v>
      </c>
      <c r="C22" s="14">
        <v>15</v>
      </c>
      <c r="D22" s="14">
        <v>0</v>
      </c>
      <c r="E22" s="14">
        <v>0</v>
      </c>
      <c r="F22" s="14">
        <v>3</v>
      </c>
    </row>
    <row r="23" ht="20.66929" customHeight="1">
      <c r="B23" s="20" t="s">
        <v>245</v>
      </c>
      <c r="C23" s="18">
        <f>C14+C15</f>
        <v>47069</v>
      </c>
      <c r="D23" s="18">
        <f>D14+D15</f>
        <v>47084</v>
      </c>
      <c r="E23" s="18">
        <f>E14+E15</f>
        <v>0</v>
      </c>
      <c r="F23" s="14">
        <v>2</v>
      </c>
    </row>
    <row r="24" ht="29.66929" customHeight="1">
      <c r="B24" s="19" t="s">
        <v>246</v>
      </c>
      <c r="C24" s="18">
        <f>0</f>
        <v>0</v>
      </c>
      <c r="D24" s="18">
        <f>0</f>
        <v>0</v>
      </c>
      <c r="E24" s="18">
        <f>0</f>
        <v>0</v>
      </c>
      <c r="F24" s="14">
        <v>2</v>
      </c>
    </row>
    <row r="25" ht="20.66929" customHeight="1">
      <c r="B25" s="20" t="s">
        <v>247</v>
      </c>
      <c r="C25" s="18">
        <f>C26-C27</f>
        <v>0</v>
      </c>
      <c r="D25" s="18">
        <f>D26-D27</f>
        <v>0</v>
      </c>
      <c r="E25" s="18">
        <f>E26-E27</f>
        <v>0</v>
      </c>
      <c r="F25" s="14">
        <v>2</v>
      </c>
    </row>
    <row r="26" ht="20.66929" customHeight="1">
      <c r="B26" s="13" t="s">
        <v>233</v>
      </c>
      <c r="C26" s="18">
        <f>0</f>
        <v>0</v>
      </c>
      <c r="D26" s="18">
        <f>0</f>
        <v>0</v>
      </c>
      <c r="E26" s="18">
        <f>0</f>
        <v>0</v>
      </c>
      <c r="F26" s="14">
        <v>2</v>
      </c>
    </row>
    <row r="27" ht="20.66929" customHeight="1">
      <c r="B27" s="13" t="s">
        <v>235</v>
      </c>
      <c r="C27" s="18">
        <f>C28</f>
        <v>0</v>
      </c>
      <c r="D27" s="18">
        <f>D28</f>
        <v>0</v>
      </c>
      <c r="E27" s="18">
        <f>E28</f>
        <v>0</v>
      </c>
      <c r="F27" s="14">
        <v>2</v>
      </c>
    </row>
    <row r="28" ht="20.66929" customHeight="1">
      <c r="B28" s="21" t="s">
        <v>248</v>
      </c>
      <c r="C28" s="18">
        <f>0</f>
        <v>0</v>
      </c>
      <c r="D28" s="18">
        <f>0</f>
        <v>0</v>
      </c>
      <c r="E28" s="18">
        <f>0</f>
        <v>0</v>
      </c>
      <c r="F28" s="14">
        <v>2</v>
      </c>
    </row>
    <row r="29" ht="20.66929" customHeight="1">
      <c r="B29" s="20" t="s">
        <v>249</v>
      </c>
      <c r="C29" s="18">
        <f>C24+C25</f>
        <v>0</v>
      </c>
      <c r="D29" s="18">
        <f>D24+D25</f>
        <v>0</v>
      </c>
      <c r="E29" s="18">
        <f>E24+E25</f>
        <v>0</v>
      </c>
      <c r="F29" s="14">
        <v>2</v>
      </c>
    </row>
    <row r="30" ht="20.66929" customHeight="1">
      <c r="B30" s="19" t="s">
        <v>250</v>
      </c>
      <c r="C30" s="18">
        <f>0</f>
        <v>0</v>
      </c>
      <c r="D30" s="18">
        <f>0</f>
        <v>0</v>
      </c>
      <c r="E30" s="18">
        <f>0</f>
        <v>0</v>
      </c>
      <c r="F30" s="14">
        <v>2</v>
      </c>
    </row>
    <row r="31" ht="20.66929" customHeight="1">
      <c r="B31" s="20" t="s">
        <v>251</v>
      </c>
      <c r="C31" s="18">
        <f>C32-C33</f>
        <v>0</v>
      </c>
      <c r="D31" s="18">
        <f>D32-D33</f>
        <v>0</v>
      </c>
      <c r="E31" s="18">
        <f>E32-E33</f>
        <v>0</v>
      </c>
      <c r="F31" s="14">
        <v>2</v>
      </c>
    </row>
    <row r="32" ht="20.66929" customHeight="1">
      <c r="B32" s="13" t="s">
        <v>233</v>
      </c>
      <c r="C32" s="18">
        <f>0</f>
        <v>0</v>
      </c>
      <c r="D32" s="18">
        <f>0</f>
        <v>0</v>
      </c>
      <c r="E32" s="18">
        <f>0</f>
        <v>0</v>
      </c>
      <c r="F32" s="14">
        <v>2</v>
      </c>
    </row>
    <row r="33" ht="20.66929" customHeight="1">
      <c r="B33" s="13" t="s">
        <v>235</v>
      </c>
      <c r="C33" s="18">
        <f>0</f>
        <v>0</v>
      </c>
      <c r="D33" s="18">
        <f>0</f>
        <v>0</v>
      </c>
      <c r="E33" s="18">
        <f>0</f>
        <v>0</v>
      </c>
      <c r="F33" s="14">
        <v>2</v>
      </c>
    </row>
    <row r="34" ht="20.66929" customHeight="1">
      <c r="B34" s="20" t="s">
        <v>252</v>
      </c>
      <c r="C34" s="18">
        <f>C30+C31</f>
        <v>0</v>
      </c>
      <c r="D34" s="18">
        <f>D30+D31</f>
        <v>0</v>
      </c>
      <c r="E34" s="18">
        <f>E30+E31</f>
        <v>0</v>
      </c>
      <c r="F34" s="14">
        <v>2</v>
      </c>
    </row>
    <row r="35" ht="20.66929" customHeight="1">
      <c r="B35" s="19" t="s">
        <v>253</v>
      </c>
      <c r="C35" s="14">
        <v>0</v>
      </c>
      <c r="D35" s="14">
        <v>0</v>
      </c>
      <c r="E35" s="18">
        <f>0</f>
        <v>0</v>
      </c>
      <c r="F35" s="14">
        <v>2</v>
      </c>
    </row>
    <row r="36" ht="20.66929" customHeight="1">
      <c r="B36" s="20" t="s">
        <v>254</v>
      </c>
      <c r="C36" s="14">
        <v>0</v>
      </c>
      <c r="D36" s="14">
        <v>0</v>
      </c>
      <c r="E36" s="18">
        <f>0</f>
        <v>0</v>
      </c>
      <c r="F36" s="14">
        <v>2</v>
      </c>
    </row>
    <row r="37" ht="20.66929" customHeight="1">
      <c r="B37" s="13" t="s">
        <v>228</v>
      </c>
      <c r="C37" s="18">
        <f>0</f>
        <v>0</v>
      </c>
      <c r="D37" s="18">
        <f>0</f>
        <v>0</v>
      </c>
      <c r="E37" s="18">
        <f>0</f>
        <v>0</v>
      </c>
      <c r="F37" s="14">
        <v>2</v>
      </c>
    </row>
    <row r="38" ht="20.66929" customHeight="1">
      <c r="B38" s="13" t="s">
        <v>229</v>
      </c>
      <c r="C38" s="18">
        <f>0</f>
        <v>0</v>
      </c>
      <c r="D38" s="18">
        <f>0</f>
        <v>0</v>
      </c>
      <c r="E38" s="18">
        <f>0</f>
        <v>0</v>
      </c>
      <c r="F38" s="14">
        <v>2</v>
      </c>
    </row>
    <row r="39" ht="20.66929" customHeight="1">
      <c r="B39" s="20" t="s">
        <v>255</v>
      </c>
      <c r="C39" s="18">
        <f>C36+C37+C38</f>
        <v>0</v>
      </c>
      <c r="D39" s="18">
        <f>D36+D37+D38</f>
        <v>0</v>
      </c>
      <c r="E39" s="18">
        <f>E36+E37+E38</f>
        <v>0</v>
      </c>
      <c r="F39" s="14">
        <v>2</v>
      </c>
    </row>
    <row r="40" ht="20.66929" customHeight="1">
      <c r="B40" s="13" t="s">
        <v>233</v>
      </c>
      <c r="C40" s="18">
        <f>C41</f>
        <v>0</v>
      </c>
      <c r="D40" s="18">
        <f>D41</f>
        <v>0</v>
      </c>
      <c r="E40" s="18">
        <f>E41</f>
        <v>0</v>
      </c>
      <c r="F40" s="14">
        <v>2</v>
      </c>
    </row>
    <row r="41" ht="20.66929" customHeight="1">
      <c r="B41" s="21" t="s">
        <v>256</v>
      </c>
      <c r="C41" s="18">
        <f>0</f>
        <v>0</v>
      </c>
      <c r="D41" s="18">
        <f>0</f>
        <v>0</v>
      </c>
      <c r="E41" s="18">
        <f>0</f>
        <v>0</v>
      </c>
      <c r="F41" s="14">
        <v>2</v>
      </c>
    </row>
    <row r="42" ht="20.66929" customHeight="1">
      <c r="B42" s="13" t="s">
        <v>235</v>
      </c>
      <c r="C42" s="18">
        <f>0</f>
        <v>0</v>
      </c>
      <c r="D42" s="18">
        <f>0</f>
        <v>0</v>
      </c>
      <c r="E42" s="18">
        <f>0</f>
        <v>0</v>
      </c>
      <c r="F42" s="14">
        <v>2</v>
      </c>
    </row>
    <row r="43" ht="20.66929" customHeight="1">
      <c r="B43" s="20" t="s">
        <v>257</v>
      </c>
      <c r="C43" s="18">
        <f>C39+C40-C42</f>
        <v>0</v>
      </c>
      <c r="D43" s="18">
        <f>D39+D40-D42</f>
        <v>0</v>
      </c>
      <c r="E43" s="18">
        <f>E39+E40-E42</f>
        <v>0</v>
      </c>
      <c r="F43" s="14">
        <v>2</v>
      </c>
    </row>
    <row r="44" ht="20.66929" customHeight="1">
      <c r="B44" s="20" t="s">
        <v>258</v>
      </c>
      <c r="C44" s="14">
        <v>19298</v>
      </c>
      <c r="D44" s="14">
        <v>22990</v>
      </c>
      <c r="E44" s="18">
        <f>0</f>
        <v>0</v>
      </c>
      <c r="F44" s="14">
        <v>2</v>
      </c>
    </row>
    <row r="45" ht="20.66929" customHeight="1">
      <c r="B45" s="13" t="s">
        <v>228</v>
      </c>
      <c r="C45" s="18">
        <f>0</f>
        <v>0</v>
      </c>
      <c r="D45" s="18">
        <f>0</f>
        <v>0</v>
      </c>
      <c r="E45" s="18">
        <f>0</f>
        <v>0</v>
      </c>
      <c r="F45" s="14">
        <v>2</v>
      </c>
    </row>
    <row r="46" ht="20.66929" customHeight="1">
      <c r="B46" s="13" t="s">
        <v>229</v>
      </c>
      <c r="C46" s="18">
        <f>0</f>
        <v>0</v>
      </c>
      <c r="D46" s="18">
        <f>0</f>
        <v>0</v>
      </c>
      <c r="E46" s="18">
        <f>0</f>
        <v>0</v>
      </c>
      <c r="F46" s="14">
        <v>2</v>
      </c>
    </row>
    <row r="47" ht="20.66929" customHeight="1">
      <c r="B47" s="20" t="s">
        <v>259</v>
      </c>
      <c r="C47" s="18">
        <f>C44+C45+C46</f>
        <v>19298</v>
      </c>
      <c r="D47" s="18">
        <f>D44+D45+D46</f>
        <v>22990</v>
      </c>
      <c r="E47" s="18">
        <f>E44+E45+E46</f>
        <v>0</v>
      </c>
      <c r="F47" s="14">
        <v>2</v>
      </c>
    </row>
    <row r="48" ht="20.66929" customHeight="1">
      <c r="B48" s="13" t="s">
        <v>233</v>
      </c>
      <c r="C48" s="18">
        <f>C49</f>
        <v>19146</v>
      </c>
      <c r="D48" s="18">
        <f>D49</f>
        <v>0</v>
      </c>
      <c r="E48" s="18">
        <f>E49</f>
        <v>0</v>
      </c>
      <c r="F48" s="14">
        <v>2</v>
      </c>
    </row>
    <row r="49" ht="20.66929" customHeight="1">
      <c r="B49" s="21" t="s">
        <v>260</v>
      </c>
      <c r="C49" s="14">
        <v>19146</v>
      </c>
      <c r="D49" s="18">
        <f>0</f>
        <v>0</v>
      </c>
      <c r="E49" s="18">
        <f>0</f>
        <v>0</v>
      </c>
      <c r="F49" s="14">
        <v>2</v>
      </c>
    </row>
    <row r="50" ht="20.66929" customHeight="1">
      <c r="B50" s="13" t="s">
        <v>235</v>
      </c>
      <c r="C50" s="18">
        <f>0</f>
        <v>0</v>
      </c>
      <c r="D50" s="14">
        <v>3692</v>
      </c>
      <c r="E50" s="18">
        <f>0</f>
        <v>0</v>
      </c>
      <c r="F50" s="14">
        <v>2</v>
      </c>
    </row>
    <row r="51" ht="20.66929" customHeight="1">
      <c r="B51" s="21" t="s">
        <v>261</v>
      </c>
      <c r="C51" s="14">
        <v>0</v>
      </c>
      <c r="D51" s="14">
        <v>3692</v>
      </c>
      <c r="E51" s="14">
        <v>0</v>
      </c>
      <c r="F51" s="14">
        <v>3</v>
      </c>
    </row>
    <row r="52" ht="20.66929" customHeight="1">
      <c r="B52" s="20" t="s">
        <v>262</v>
      </c>
      <c r="C52" s="14">
        <v>38443</v>
      </c>
      <c r="D52" s="18">
        <f>D47+D48-D50</f>
        <v>19298</v>
      </c>
      <c r="E52" s="18">
        <f>E47+E48-E50</f>
        <v>0</v>
      </c>
      <c r="F52" s="14">
        <v>2</v>
      </c>
    </row>
    <row r="53" ht="20.66929" customHeight="1">
      <c r="B53" s="20" t="s">
        <v>263</v>
      </c>
      <c r="C53" s="18">
        <f>C43-C52</f>
        <v>-38443</v>
      </c>
      <c r="D53" s="18">
        <f>D43-D52</f>
        <v>-19298</v>
      </c>
      <c r="E53" s="18">
        <f>E43-E52</f>
        <v>0</v>
      </c>
      <c r="F53" s="14">
        <v>2</v>
      </c>
    </row>
    <row r="54" ht="20.66929" customHeight="1">
      <c r="B54" s="19" t="s">
        <v>264</v>
      </c>
      <c r="C54" s="18">
        <f>C55-C56-C57</f>
        <v>-5151</v>
      </c>
      <c r="D54" s="18">
        <f>D55-D56-D57</f>
        <v>-19146</v>
      </c>
      <c r="E54" s="18">
        <f>E55-E56-E57</f>
        <v>0</v>
      </c>
      <c r="F54" s="14">
        <v>2</v>
      </c>
    </row>
    <row r="55" ht="20.66929" customHeight="1">
      <c r="B55" s="20" t="s">
        <v>265</v>
      </c>
      <c r="C55" s="18">
        <f>0</f>
        <v>0</v>
      </c>
      <c r="D55" s="18">
        <f>0</f>
        <v>0</v>
      </c>
      <c r="E55" s="18">
        <f>0</f>
        <v>0</v>
      </c>
      <c r="F55" s="14">
        <v>2</v>
      </c>
    </row>
    <row r="56" ht="20.66929" customHeight="1">
      <c r="B56" s="20" t="s">
        <v>266</v>
      </c>
      <c r="C56" s="14">
        <v>5151</v>
      </c>
      <c r="D56" s="14">
        <v>19146</v>
      </c>
      <c r="E56" s="18">
        <f>0</f>
        <v>0</v>
      </c>
      <c r="F56" s="14">
        <v>2</v>
      </c>
    </row>
    <row r="57" ht="20.66929" customHeight="1">
      <c r="B57" s="20" t="s">
        <v>267</v>
      </c>
      <c r="C57" s="18">
        <f>0</f>
        <v>0</v>
      </c>
      <c r="D57" s="18">
        <f>0</f>
        <v>0</v>
      </c>
      <c r="E57" s="18">
        <f>0</f>
        <v>0</v>
      </c>
      <c r="F57" s="14">
        <v>2</v>
      </c>
    </row>
    <row r="58" ht="20.66929" customHeight="1">
      <c r="B58" s="17" t="s">
        <v>268</v>
      </c>
      <c r="C58" s="18">
        <f>C13+C23+C53+C54</f>
        <v>4625</v>
      </c>
      <c r="D58" s="18">
        <f>D13+D23+D29+D34+D53+D54</f>
        <v>9790</v>
      </c>
      <c r="E58" s="18">
        <f>E13+E23+E29+E34+E53+E54</f>
        <v>0</v>
      </c>
      <c r="F58" s="14">
        <v>2</v>
      </c>
    </row>
    <row r="59" ht="20.66929" customHeight="1">
      <c r="B59" s="17" t="s">
        <v>269</v>
      </c>
      <c r="C59" s="18">
        <f>0</f>
        <v>0</v>
      </c>
      <c r="D59" s="18">
        <f>0</f>
        <v>0</v>
      </c>
      <c r="E59" s="18">
        <f>0</f>
        <v>0</v>
      </c>
      <c r="F59" s="14">
        <v>2</v>
      </c>
    </row>
  </sheetData>
  <dataValidations count="228">
    <dataValidation type="custom" showDropDown="1" showInputMessage="1" showErrorMessage="1" error="Wprowadzona kwota jest niepoprawna." sqref="C3">
      <formula1>ISNUMBER(C3)</formula1>
    </dataValidation>
    <dataValidation type="custom" showDropDown="1" showInputMessage="1" showErrorMessage="1" error="Wprowadzona kwota jest niepoprawna." sqref="D3">
      <formula1>ISNUMBER(D3)</formula1>
    </dataValidation>
    <dataValidation type="custom" showDropDown="1" showInputMessage="1" showErrorMessage="1" error="Wprowadzona kwota jest niepoprawna." sqref="E3">
      <formula1>ISNUMBER(E3)</formula1>
    </dataValidation>
    <dataValidation type="custom" showDropDown="1" showInputMessage="1" showErrorMessage="1" error="Wprowadzona kwota jest niepoprawna." sqref="F3">
      <formula1>ISNUMBER(F3)</formula1>
    </dataValidation>
    <dataValidation type="custom" showDropDown="1" showInputMessage="1" showErrorMessage="1" error="Wprowadzona kwota jest niepoprawna." sqref="C4">
      <formula1>ISNUMBER(C4)</formula1>
    </dataValidation>
    <dataValidation type="custom" showDropDown="1" showInputMessage="1" showErrorMessage="1" error="Wprowadzona kwota jest niepoprawna." sqref="D4">
      <formula1>ISNUMBER(D4)</formula1>
    </dataValidation>
    <dataValidation type="custom" showDropDown="1" showInputMessage="1" showErrorMessage="1" error="Wprowadzona kwota jest niepoprawna." sqref="E4">
      <formula1>ISNUMBER(E4)</formula1>
    </dataValidation>
    <dataValidation type="custom" showDropDown="1" showInputMessage="1" showErrorMessage="1" error="Wprowadzona kwota jest niepoprawna." sqref="F4">
      <formula1>ISNUMBER(F4)</formula1>
    </dataValidation>
    <dataValidation type="custom" showDropDown="1" showInputMessage="1" showErrorMessage="1" error="Wprowadzona kwota jest niepoprawna." sqref="C5">
      <formula1>ISNUMBER(C5)</formula1>
    </dataValidation>
    <dataValidation type="custom" showDropDown="1" showInputMessage="1" showErrorMessage="1" error="Wprowadzona kwota jest niepoprawna." sqref="D5">
      <formula1>ISNUMBER(D5)</formula1>
    </dataValidation>
    <dataValidation type="custom" showDropDown="1" showInputMessage="1" showErrorMessage="1" error="Wprowadzona kwota jest niepoprawna." sqref="E5">
      <formula1>ISNUMBER(E5)</formula1>
    </dataValidation>
    <dataValidation type="custom" showDropDown="1" showInputMessage="1" showErrorMessage="1" error="Wprowadzona kwota jest niepoprawna." sqref="F5">
      <formula1>ISNUMBER(F5)</formula1>
    </dataValidation>
    <dataValidation type="custom" showDropDown="1" showInputMessage="1" showErrorMessage="1" error="Wprowadzona kwota jest niepoprawna." sqref="C6">
      <formula1>ISNUMBER(C6)</formula1>
    </dataValidation>
    <dataValidation type="custom" showDropDown="1" showInputMessage="1" showErrorMessage="1" error="Wprowadzona kwota jest niepoprawna." sqref="D6">
      <formula1>ISNUMBER(D6)</formula1>
    </dataValidation>
    <dataValidation type="custom" showDropDown="1" showInputMessage="1" showErrorMessage="1" error="Wprowadzona kwota jest niepoprawna." sqref="E6">
      <formula1>ISNUMBER(E6)</formula1>
    </dataValidation>
    <dataValidation type="custom" showDropDown="1" showInputMessage="1" showErrorMessage="1" error="Wprowadzona kwota jest niepoprawna." sqref="F6">
      <formula1>ISNUMBER(F6)</formula1>
    </dataValidation>
    <dataValidation type="custom" showDropDown="1" showInputMessage="1" showErrorMessage="1" error="Wprowadzona kwota jest niepoprawna." sqref="C7">
      <formula1>ISNUMBER(C7)</formula1>
    </dataValidation>
    <dataValidation type="custom" showDropDown="1" showInputMessage="1" showErrorMessage="1" error="Wprowadzona kwota jest niepoprawna." sqref="D7">
      <formula1>ISNUMBER(D7)</formula1>
    </dataValidation>
    <dataValidation type="custom" showDropDown="1" showInputMessage="1" showErrorMessage="1" error="Wprowadzona kwota jest niepoprawna." sqref="E7">
      <formula1>ISNUMBER(E7)</formula1>
    </dataValidation>
    <dataValidation type="custom" showDropDown="1" showInputMessage="1" showErrorMessage="1" error="Wprowadzona kwota jest niepoprawna." sqref="F7">
      <formula1>ISNUMBER(F7)</formula1>
    </dataValidation>
    <dataValidation type="custom" showDropDown="1" showInputMessage="1" showErrorMessage="1" error="Wprowadzona kwota jest niepoprawna." sqref="C8">
      <formula1>ISNUMBER(C8)</formula1>
    </dataValidation>
    <dataValidation type="custom" showDropDown="1" showInputMessage="1" showErrorMessage="1" error="Wprowadzona kwota jest niepoprawna." sqref="D8">
      <formula1>ISNUMBER(D8)</formula1>
    </dataValidation>
    <dataValidation type="custom" showDropDown="1" showInputMessage="1" showErrorMessage="1" error="Wprowadzona kwota jest niepoprawna." sqref="E8">
      <formula1>ISNUMBER(E8)</formula1>
    </dataValidation>
    <dataValidation type="custom" showDropDown="1" showInputMessage="1" showErrorMessage="1" error="Wprowadzona kwota jest niepoprawna." sqref="F8">
      <formula1>ISNUMBER(F8)</formula1>
    </dataValidation>
    <dataValidation type="custom" showDropDown="1" showInputMessage="1" showErrorMessage="1" error="Wprowadzona kwota jest niepoprawna." sqref="C9">
      <formula1>ISNUMBER(C9)</formula1>
    </dataValidation>
    <dataValidation type="custom" showDropDown="1" showInputMessage="1" showErrorMessage="1" error="Wprowadzona kwota jest niepoprawna." sqref="D9">
      <formula1>ISNUMBER(D9)</formula1>
    </dataValidation>
    <dataValidation type="custom" showDropDown="1" showInputMessage="1" showErrorMessage="1" error="Wprowadzona kwota jest niepoprawna." sqref="E9">
      <formula1>ISNUMBER(E9)</formula1>
    </dataValidation>
    <dataValidation type="custom" showDropDown="1" showInputMessage="1" showErrorMessage="1" error="Wprowadzona kwota jest niepoprawna." sqref="F9">
      <formula1>ISNUMBER(F9)</formula1>
    </dataValidation>
    <dataValidation type="custom" showDropDown="1" showInputMessage="1" showErrorMessage="1" error="Wprowadzona kwota jest niepoprawna." sqref="C10">
      <formula1>ISNUMBER(C10)</formula1>
    </dataValidation>
    <dataValidation type="custom" showDropDown="1" showInputMessage="1" showErrorMessage="1" error="Wprowadzona kwota jest niepoprawna." sqref="D10">
      <formula1>ISNUMBER(D10)</formula1>
    </dataValidation>
    <dataValidation type="custom" showDropDown="1" showInputMessage="1" showErrorMessage="1" error="Wprowadzona kwota jest niepoprawna." sqref="E10">
      <formula1>ISNUMBER(E10)</formula1>
    </dataValidation>
    <dataValidation type="custom" showDropDown="1" showInputMessage="1" showErrorMessage="1" error="Wprowadzona kwota jest niepoprawna." sqref="F10">
      <formula1>ISNUMBER(F10)</formula1>
    </dataValidation>
    <dataValidation type="custom" showDropDown="1" showInputMessage="1" showErrorMessage="1" error="Wprowadzona kwota jest niepoprawna." sqref="C11">
      <formula1>ISNUMBER(C11)</formula1>
    </dataValidation>
    <dataValidation type="custom" showDropDown="1" showInputMessage="1" showErrorMessage="1" error="Wprowadzona kwota jest niepoprawna." sqref="D11">
      <formula1>ISNUMBER(D11)</formula1>
    </dataValidation>
    <dataValidation type="custom" showDropDown="1" showInputMessage="1" showErrorMessage="1" error="Wprowadzona kwota jest niepoprawna." sqref="E11">
      <formula1>ISNUMBER(E11)</formula1>
    </dataValidation>
    <dataValidation type="custom" showDropDown="1" showInputMessage="1" showErrorMessage="1" error="Wprowadzona kwota jest niepoprawna." sqref="F11">
      <formula1>ISNUMBER(F11)</formula1>
    </dataValidation>
    <dataValidation type="custom" showDropDown="1" showInputMessage="1" showErrorMessage="1" error="Wprowadzona kwota jest niepoprawna." sqref="C12">
      <formula1>ISNUMBER(C12)</formula1>
    </dataValidation>
    <dataValidation type="custom" showDropDown="1" showInputMessage="1" showErrorMessage="1" error="Wprowadzona kwota jest niepoprawna." sqref="D12">
      <formula1>ISNUMBER(D12)</formula1>
    </dataValidation>
    <dataValidation type="custom" showDropDown="1" showInputMessage="1" showErrorMessage="1" error="Wprowadzona kwota jest niepoprawna." sqref="E12">
      <formula1>ISNUMBER(E12)</formula1>
    </dataValidation>
    <dataValidation type="custom" showDropDown="1" showInputMessage="1" showErrorMessage="1" error="Wprowadzona kwota jest niepoprawna." sqref="F12">
      <formula1>ISNUMBER(F12)</formula1>
    </dataValidation>
    <dataValidation type="custom" showDropDown="1" showInputMessage="1" showErrorMessage="1" error="Wprowadzona kwota jest niepoprawna." sqref="C13">
      <formula1>ISNUMBER(C13)</formula1>
    </dataValidation>
    <dataValidation type="custom" showDropDown="1" showInputMessage="1" showErrorMessage="1" error="Wprowadzona kwota jest niepoprawna." sqref="D13">
      <formula1>ISNUMBER(D13)</formula1>
    </dataValidation>
    <dataValidation type="custom" showDropDown="1" showInputMessage="1" showErrorMessage="1" error="Wprowadzona kwota jest niepoprawna." sqref="E13">
      <formula1>ISNUMBER(E13)</formula1>
    </dataValidation>
    <dataValidation type="custom" showDropDown="1" showInputMessage="1" showErrorMessage="1" error="Wprowadzona kwota jest niepoprawna." sqref="F13">
      <formula1>ISNUMBER(F13)</formula1>
    </dataValidation>
    <dataValidation type="custom" showDropDown="1" showInputMessage="1" showErrorMessage="1" error="Wprowadzona kwota jest niepoprawna." sqref="C14">
      <formula1>ISNUMBER(C14)</formula1>
    </dataValidation>
    <dataValidation type="custom" showDropDown="1" showInputMessage="1" showErrorMessage="1" error="Wprowadzona kwota jest niepoprawna." sqref="D14">
      <formula1>ISNUMBER(D14)</formula1>
    </dataValidation>
    <dataValidation type="custom" showDropDown="1" showInputMessage="1" showErrorMessage="1" error="Wprowadzona kwota jest niepoprawna." sqref="E14">
      <formula1>ISNUMBER(E14)</formula1>
    </dataValidation>
    <dataValidation type="custom" showDropDown="1" showInputMessage="1" showErrorMessage="1" error="Wprowadzona kwota jest niepoprawna." sqref="F14">
      <formula1>ISNUMBER(F14)</formula1>
    </dataValidation>
    <dataValidation type="custom" showDropDown="1" showInputMessage="1" showErrorMessage="1" error="Wprowadzona kwota jest niepoprawna." sqref="C15">
      <formula1>ISNUMBER(C15)</formula1>
    </dataValidation>
    <dataValidation type="custom" showDropDown="1" showInputMessage="1" showErrorMessage="1" error="Wprowadzona kwota jest niepoprawna." sqref="D15">
      <formula1>ISNUMBER(D15)</formula1>
    </dataValidation>
    <dataValidation type="custom" showDropDown="1" showInputMessage="1" showErrorMessage="1" error="Wprowadzona kwota jest niepoprawna." sqref="E15">
      <formula1>ISNUMBER(E15)</formula1>
    </dataValidation>
    <dataValidation type="custom" showDropDown="1" showInputMessage="1" showErrorMessage="1" error="Wprowadzona kwota jest niepoprawna." sqref="F15">
      <formula1>ISNUMBER(F15)</formula1>
    </dataValidation>
    <dataValidation type="custom" showDropDown="1" showInputMessage="1" showErrorMessage="1" error="Wprowadzona kwota jest niepoprawna." sqref="C16">
      <formula1>ISNUMBER(C16)</formula1>
    </dataValidation>
    <dataValidation type="custom" showDropDown="1" showInputMessage="1" showErrorMessage="1" error="Wprowadzona kwota jest niepoprawna." sqref="D16">
      <formula1>ISNUMBER(D16)</formula1>
    </dataValidation>
    <dataValidation type="custom" showDropDown="1" showInputMessage="1" showErrorMessage="1" error="Wprowadzona kwota jest niepoprawna." sqref="E16">
      <formula1>ISNUMBER(E16)</formula1>
    </dataValidation>
    <dataValidation type="custom" showDropDown="1" showInputMessage="1" showErrorMessage="1" error="Wprowadzona kwota jest niepoprawna." sqref="F16">
      <formula1>ISNUMBER(F16)</formula1>
    </dataValidation>
    <dataValidation type="custom" showDropDown="1" showInputMessage="1" showErrorMessage="1" error="Wprowadzona kwota jest niepoprawna." sqref="C17">
      <formula1>ISNUMBER(C17)</formula1>
    </dataValidation>
    <dataValidation type="custom" showDropDown="1" showInputMessage="1" showErrorMessage="1" error="Wprowadzona kwota jest niepoprawna." sqref="D17">
      <formula1>ISNUMBER(D17)</formula1>
    </dataValidation>
    <dataValidation type="custom" showDropDown="1" showInputMessage="1" showErrorMessage="1" error="Wprowadzona kwota jest niepoprawna." sqref="E17">
      <formula1>ISNUMBER(E17)</formula1>
    </dataValidation>
    <dataValidation type="custom" showDropDown="1" showInputMessage="1" showErrorMessage="1" error="Wprowadzona kwota jest niepoprawna." sqref="F17">
      <formula1>ISNUMBER(F17)</formula1>
    </dataValidation>
    <dataValidation type="custom" showDropDown="1" showInputMessage="1" showErrorMessage="1" error="Wprowadzona kwota jest niepoprawna." sqref="C18">
      <formula1>ISNUMBER(C18)</formula1>
    </dataValidation>
    <dataValidation type="custom" showDropDown="1" showInputMessage="1" showErrorMessage="1" error="Wprowadzona kwota jest niepoprawna." sqref="D18">
      <formula1>ISNUMBER(D18)</formula1>
    </dataValidation>
    <dataValidation type="custom" showDropDown="1" showInputMessage="1" showErrorMessage="1" error="Wprowadzona kwota jest niepoprawna." sqref="E18">
      <formula1>ISNUMBER(E18)</formula1>
    </dataValidation>
    <dataValidation type="custom" showDropDown="1" showInputMessage="1" showErrorMessage="1" error="Wprowadzona kwota jest niepoprawna." sqref="F18">
      <formula1>ISNUMBER(F18)</formula1>
    </dataValidation>
    <dataValidation type="custom" showDropDown="1" showInputMessage="1" showErrorMessage="1" error="Wprowadzona kwota jest niepoprawna." sqref="C19">
      <formula1>ISNUMBER(C19)</formula1>
    </dataValidation>
    <dataValidation type="custom" showDropDown="1" showInputMessage="1" showErrorMessage="1" error="Wprowadzona kwota jest niepoprawna." sqref="D19">
      <formula1>ISNUMBER(D19)</formula1>
    </dataValidation>
    <dataValidation type="custom" showDropDown="1" showInputMessage="1" showErrorMessage="1" error="Wprowadzona kwota jest niepoprawna." sqref="E19">
      <formula1>ISNUMBER(E19)</formula1>
    </dataValidation>
    <dataValidation type="custom" showDropDown="1" showInputMessage="1" showErrorMessage="1" error="Wprowadzona kwota jest niepoprawna." sqref="F19">
      <formula1>ISNUMBER(F19)</formula1>
    </dataValidation>
    <dataValidation type="custom" showDropDown="1" showInputMessage="1" showErrorMessage="1" error="Wprowadzona kwota jest niepoprawna." sqref="C20">
      <formula1>ISNUMBER(C20)</formula1>
    </dataValidation>
    <dataValidation type="custom" showDropDown="1" showInputMessage="1" showErrorMessage="1" error="Wprowadzona kwota jest niepoprawna." sqref="D20">
      <formula1>ISNUMBER(D20)</formula1>
    </dataValidation>
    <dataValidation type="custom" showDropDown="1" showInputMessage="1" showErrorMessage="1" error="Wprowadzona kwota jest niepoprawna." sqref="E20">
      <formula1>ISNUMBER(E20)</formula1>
    </dataValidation>
    <dataValidation type="custom" showDropDown="1" showInputMessage="1" showErrorMessage="1" error="Wprowadzona kwota jest niepoprawna." sqref="F20">
      <formula1>ISNUMBER(F20)</formula1>
    </dataValidation>
    <dataValidation type="custom" showDropDown="1" showInputMessage="1" showErrorMessage="1" error="Wprowadzona kwota jest niepoprawna." sqref="C21">
      <formula1>ISNUMBER(C21)</formula1>
    </dataValidation>
    <dataValidation type="custom" showDropDown="1" showInputMessage="1" showErrorMessage="1" error="Wprowadzona kwota jest niepoprawna." sqref="D21">
      <formula1>ISNUMBER(D21)</formula1>
    </dataValidation>
    <dataValidation type="custom" showDropDown="1" showInputMessage="1" showErrorMessage="1" error="Wprowadzona kwota jest niepoprawna." sqref="E21">
      <formula1>ISNUMBER(E21)</formula1>
    </dataValidation>
    <dataValidation type="custom" showDropDown="1" showInputMessage="1" showErrorMessage="1" error="Wprowadzona kwota jest niepoprawna." sqref="F21">
      <formula1>ISNUMBER(F21)</formula1>
    </dataValidation>
    <dataValidation type="custom" showDropDown="1" showInputMessage="1" showErrorMessage="1" error="Wprowadzona kwota jest niepoprawna." sqref="C22">
      <formula1>ISNUMBER(C22)</formula1>
    </dataValidation>
    <dataValidation type="custom" showDropDown="1" showInputMessage="1" showErrorMessage="1" error="Wprowadzona kwota jest niepoprawna." sqref="D22">
      <formula1>ISNUMBER(D22)</formula1>
    </dataValidation>
    <dataValidation type="custom" showDropDown="1" showInputMessage="1" showErrorMessage="1" error="Wprowadzona kwota jest niepoprawna." sqref="E22">
      <formula1>ISNUMBER(E22)</formula1>
    </dataValidation>
    <dataValidation type="custom" showDropDown="1" showInputMessage="1" showErrorMessage="1" error="Wprowadzona kwota jest niepoprawna." sqref="F22">
      <formula1>ISNUMBER(F22)</formula1>
    </dataValidation>
    <dataValidation type="custom" showDropDown="1" showInputMessage="1" showErrorMessage="1" error="Wprowadzona kwota jest niepoprawna." sqref="C23">
      <formula1>ISNUMBER(C23)</formula1>
    </dataValidation>
    <dataValidation type="custom" showDropDown="1" showInputMessage="1" showErrorMessage="1" error="Wprowadzona kwota jest niepoprawna." sqref="D23">
      <formula1>ISNUMBER(D23)</formula1>
    </dataValidation>
    <dataValidation type="custom" showDropDown="1" showInputMessage="1" showErrorMessage="1" error="Wprowadzona kwota jest niepoprawna." sqref="E23">
      <formula1>ISNUMBER(E23)</formula1>
    </dataValidation>
    <dataValidation type="custom" showDropDown="1" showInputMessage="1" showErrorMessage="1" error="Wprowadzona kwota jest niepoprawna." sqref="F23">
      <formula1>ISNUMBER(F23)</formula1>
    </dataValidation>
    <dataValidation type="custom" showDropDown="1" showInputMessage="1" showErrorMessage="1" error="Wprowadzona kwota jest niepoprawna." sqref="C24">
      <formula1>ISNUMBER(C24)</formula1>
    </dataValidation>
    <dataValidation type="custom" showDropDown="1" showInputMessage="1" showErrorMessage="1" error="Wprowadzona kwota jest niepoprawna." sqref="D24">
      <formula1>ISNUMBER(D24)</formula1>
    </dataValidation>
    <dataValidation type="custom" showDropDown="1" showInputMessage="1" showErrorMessage="1" error="Wprowadzona kwota jest niepoprawna." sqref="E24">
      <formula1>ISNUMBER(E24)</formula1>
    </dataValidation>
    <dataValidation type="custom" showDropDown="1" showInputMessage="1" showErrorMessage="1" error="Wprowadzona kwota jest niepoprawna." sqref="F24">
      <formula1>ISNUMBER(F24)</formula1>
    </dataValidation>
    <dataValidation type="custom" showDropDown="1" showInputMessage="1" showErrorMessage="1" error="Wprowadzona kwota jest niepoprawna." sqref="C25">
      <formula1>ISNUMBER(C25)</formula1>
    </dataValidation>
    <dataValidation type="custom" showDropDown="1" showInputMessage="1" showErrorMessage="1" error="Wprowadzona kwota jest niepoprawna." sqref="D25">
      <formula1>ISNUMBER(D25)</formula1>
    </dataValidation>
    <dataValidation type="custom" showDropDown="1" showInputMessage="1" showErrorMessage="1" error="Wprowadzona kwota jest niepoprawna." sqref="E25">
      <formula1>ISNUMBER(E25)</formula1>
    </dataValidation>
    <dataValidation type="custom" showDropDown="1" showInputMessage="1" showErrorMessage="1" error="Wprowadzona kwota jest niepoprawna." sqref="F25">
      <formula1>ISNUMBER(F25)</formula1>
    </dataValidation>
    <dataValidation type="custom" showDropDown="1" showInputMessage="1" showErrorMessage="1" error="Wprowadzona kwota jest niepoprawna." sqref="C26">
      <formula1>ISNUMBER(C26)</formula1>
    </dataValidation>
    <dataValidation type="custom" showDropDown="1" showInputMessage="1" showErrorMessage="1" error="Wprowadzona kwota jest niepoprawna." sqref="D26">
      <formula1>ISNUMBER(D26)</formula1>
    </dataValidation>
    <dataValidation type="custom" showDropDown="1" showInputMessage="1" showErrorMessage="1" error="Wprowadzona kwota jest niepoprawna." sqref="E26">
      <formula1>ISNUMBER(E26)</formula1>
    </dataValidation>
    <dataValidation type="custom" showDropDown="1" showInputMessage="1" showErrorMessage="1" error="Wprowadzona kwota jest niepoprawna." sqref="F26">
      <formula1>ISNUMBER(F26)</formula1>
    </dataValidation>
    <dataValidation type="custom" showDropDown="1" showInputMessage="1" showErrorMessage="1" error="Wprowadzona kwota jest niepoprawna." sqref="C27">
      <formula1>ISNUMBER(C27)</formula1>
    </dataValidation>
    <dataValidation type="custom" showDropDown="1" showInputMessage="1" showErrorMessage="1" error="Wprowadzona kwota jest niepoprawna." sqref="D27">
      <formula1>ISNUMBER(D27)</formula1>
    </dataValidation>
    <dataValidation type="custom" showDropDown="1" showInputMessage="1" showErrorMessage="1" error="Wprowadzona kwota jest niepoprawna." sqref="E27">
      <formula1>ISNUMBER(E27)</formula1>
    </dataValidation>
    <dataValidation type="custom" showDropDown="1" showInputMessage="1" showErrorMessage="1" error="Wprowadzona kwota jest niepoprawna." sqref="F27">
      <formula1>ISNUMBER(F27)</formula1>
    </dataValidation>
    <dataValidation type="custom" showDropDown="1" showInputMessage="1" showErrorMessage="1" error="Wprowadzona kwota jest niepoprawna." sqref="C28">
      <formula1>ISNUMBER(C28)</formula1>
    </dataValidation>
    <dataValidation type="custom" showDropDown="1" showInputMessage="1" showErrorMessage="1" error="Wprowadzona kwota jest niepoprawna." sqref="D28">
      <formula1>ISNUMBER(D28)</formula1>
    </dataValidation>
    <dataValidation type="custom" showDropDown="1" showInputMessage="1" showErrorMessage="1" error="Wprowadzona kwota jest niepoprawna." sqref="E28">
      <formula1>ISNUMBER(E28)</formula1>
    </dataValidation>
    <dataValidation type="custom" showDropDown="1" showInputMessage="1" showErrorMessage="1" error="Wprowadzona kwota jest niepoprawna." sqref="F28">
      <formula1>ISNUMBER(F28)</formula1>
    </dataValidation>
    <dataValidation type="custom" showDropDown="1" showInputMessage="1" showErrorMessage="1" error="Wprowadzona kwota jest niepoprawna." sqref="C29">
      <formula1>ISNUMBER(C29)</formula1>
    </dataValidation>
    <dataValidation type="custom" showDropDown="1" showInputMessage="1" showErrorMessage="1" error="Wprowadzona kwota jest niepoprawna." sqref="D29">
      <formula1>ISNUMBER(D29)</formula1>
    </dataValidation>
    <dataValidation type="custom" showDropDown="1" showInputMessage="1" showErrorMessage="1" error="Wprowadzona kwota jest niepoprawna." sqref="E29">
      <formula1>ISNUMBER(E29)</formula1>
    </dataValidation>
    <dataValidation type="custom" showDropDown="1" showInputMessage="1" showErrorMessage="1" error="Wprowadzona kwota jest niepoprawna." sqref="F29">
      <formula1>ISNUMBER(F29)</formula1>
    </dataValidation>
    <dataValidation type="custom" showDropDown="1" showInputMessage="1" showErrorMessage="1" error="Wprowadzona kwota jest niepoprawna." sqref="C30">
      <formula1>ISNUMBER(C30)</formula1>
    </dataValidation>
    <dataValidation type="custom" showDropDown="1" showInputMessage="1" showErrorMessage="1" error="Wprowadzona kwota jest niepoprawna." sqref="D30">
      <formula1>ISNUMBER(D30)</formula1>
    </dataValidation>
    <dataValidation type="custom" showDropDown="1" showInputMessage="1" showErrorMessage="1" error="Wprowadzona kwota jest niepoprawna." sqref="E30">
      <formula1>ISNUMBER(E30)</formula1>
    </dataValidation>
    <dataValidation type="custom" showDropDown="1" showInputMessage="1" showErrorMessage="1" error="Wprowadzona kwota jest niepoprawna." sqref="F30">
      <formula1>ISNUMBER(F30)</formula1>
    </dataValidation>
    <dataValidation type="custom" showDropDown="1" showInputMessage="1" showErrorMessage="1" error="Wprowadzona kwota jest niepoprawna." sqref="C31">
      <formula1>ISNUMBER(C31)</formula1>
    </dataValidation>
    <dataValidation type="custom" showDropDown="1" showInputMessage="1" showErrorMessage="1" error="Wprowadzona kwota jest niepoprawna." sqref="D31">
      <formula1>ISNUMBER(D31)</formula1>
    </dataValidation>
    <dataValidation type="custom" showDropDown="1" showInputMessage="1" showErrorMessage="1" error="Wprowadzona kwota jest niepoprawna." sqref="E31">
      <formula1>ISNUMBER(E31)</formula1>
    </dataValidation>
    <dataValidation type="custom" showDropDown="1" showInputMessage="1" showErrorMessage="1" error="Wprowadzona kwota jest niepoprawna." sqref="F31">
      <formula1>ISNUMBER(F31)</formula1>
    </dataValidation>
    <dataValidation type="custom" showDropDown="1" showInputMessage="1" showErrorMessage="1" error="Wprowadzona kwota jest niepoprawna." sqref="C32">
      <formula1>ISNUMBER(C32)</formula1>
    </dataValidation>
    <dataValidation type="custom" showDropDown="1" showInputMessage="1" showErrorMessage="1" error="Wprowadzona kwota jest niepoprawna." sqref="D32">
      <formula1>ISNUMBER(D32)</formula1>
    </dataValidation>
    <dataValidation type="custom" showDropDown="1" showInputMessage="1" showErrorMessage="1" error="Wprowadzona kwota jest niepoprawna." sqref="E32">
      <formula1>ISNUMBER(E32)</formula1>
    </dataValidation>
    <dataValidation type="custom" showDropDown="1" showInputMessage="1" showErrorMessage="1" error="Wprowadzona kwota jest niepoprawna." sqref="F32">
      <formula1>ISNUMBER(F32)</formula1>
    </dataValidation>
    <dataValidation type="custom" showDropDown="1" showInputMessage="1" showErrorMessage="1" error="Wprowadzona kwota jest niepoprawna." sqref="C33">
      <formula1>ISNUMBER(C33)</formula1>
    </dataValidation>
    <dataValidation type="custom" showDropDown="1" showInputMessage="1" showErrorMessage="1" error="Wprowadzona kwota jest niepoprawna." sqref="D33">
      <formula1>ISNUMBER(D33)</formula1>
    </dataValidation>
    <dataValidation type="custom" showDropDown="1" showInputMessage="1" showErrorMessage="1" error="Wprowadzona kwota jest niepoprawna." sqref="E33">
      <formula1>ISNUMBER(E33)</formula1>
    </dataValidation>
    <dataValidation type="custom" showDropDown="1" showInputMessage="1" showErrorMessage="1" error="Wprowadzona kwota jest niepoprawna." sqref="F33">
      <formula1>ISNUMBER(F33)</formula1>
    </dataValidation>
    <dataValidation type="custom" showDropDown="1" showInputMessage="1" showErrorMessage="1" error="Wprowadzona kwota jest niepoprawna." sqref="C34">
      <formula1>ISNUMBER(C34)</formula1>
    </dataValidation>
    <dataValidation type="custom" showDropDown="1" showInputMessage="1" showErrorMessage="1" error="Wprowadzona kwota jest niepoprawna." sqref="D34">
      <formula1>ISNUMBER(D34)</formula1>
    </dataValidation>
    <dataValidation type="custom" showDropDown="1" showInputMessage="1" showErrorMessage="1" error="Wprowadzona kwota jest niepoprawna." sqref="E34">
      <formula1>ISNUMBER(E34)</formula1>
    </dataValidation>
    <dataValidation type="custom" showDropDown="1" showInputMessage="1" showErrorMessage="1" error="Wprowadzona kwota jest niepoprawna." sqref="F34">
      <formula1>ISNUMBER(F34)</formula1>
    </dataValidation>
    <dataValidation type="custom" showDropDown="1" showInputMessage="1" showErrorMessage="1" error="Wprowadzona kwota jest niepoprawna." sqref="C35">
      <formula1>ISNUMBER(C35)</formula1>
    </dataValidation>
    <dataValidation type="custom" showDropDown="1" showInputMessage="1" showErrorMessage="1" error="Wprowadzona kwota jest niepoprawna." sqref="D35">
      <formula1>ISNUMBER(D35)</formula1>
    </dataValidation>
    <dataValidation type="custom" showDropDown="1" showInputMessage="1" showErrorMessage="1" error="Wprowadzona kwota jest niepoprawna." sqref="E35">
      <formula1>ISNUMBER(E35)</formula1>
    </dataValidation>
    <dataValidation type="custom" showDropDown="1" showInputMessage="1" showErrorMessage="1" error="Wprowadzona kwota jest niepoprawna." sqref="F35">
      <formula1>ISNUMBER(F35)</formula1>
    </dataValidation>
    <dataValidation type="custom" showDropDown="1" showInputMessage="1" showErrorMessage="1" error="Wprowadzona kwota jest niepoprawna." sqref="C36">
      <formula1>ISNUMBER(C36)</formula1>
    </dataValidation>
    <dataValidation type="custom" showDropDown="1" showInputMessage="1" showErrorMessage="1" error="Wprowadzona kwota jest niepoprawna." sqref="D36">
      <formula1>ISNUMBER(D36)</formula1>
    </dataValidation>
    <dataValidation type="custom" showDropDown="1" showInputMessage="1" showErrorMessage="1" error="Wprowadzona kwota jest niepoprawna." sqref="E36">
      <formula1>ISNUMBER(E36)</formula1>
    </dataValidation>
    <dataValidation type="custom" showDropDown="1" showInputMessage="1" showErrorMessage="1" error="Wprowadzona kwota jest niepoprawna." sqref="F36">
      <formula1>ISNUMBER(F36)</formula1>
    </dataValidation>
    <dataValidation type="custom" showDropDown="1" showInputMessage="1" showErrorMessage="1" error="Wprowadzona kwota jest niepoprawna." sqref="C37">
      <formula1>ISNUMBER(C37)</formula1>
    </dataValidation>
    <dataValidation type="custom" showDropDown="1" showInputMessage="1" showErrorMessage="1" error="Wprowadzona kwota jest niepoprawna." sqref="D37">
      <formula1>ISNUMBER(D37)</formula1>
    </dataValidation>
    <dataValidation type="custom" showDropDown="1" showInputMessage="1" showErrorMessage="1" error="Wprowadzona kwota jest niepoprawna." sqref="E37">
      <formula1>ISNUMBER(E37)</formula1>
    </dataValidation>
    <dataValidation type="custom" showDropDown="1" showInputMessage="1" showErrorMessage="1" error="Wprowadzona kwota jest niepoprawna." sqref="F37">
      <formula1>ISNUMBER(F37)</formula1>
    </dataValidation>
    <dataValidation type="custom" showDropDown="1" showInputMessage="1" showErrorMessage="1" error="Wprowadzona kwota jest niepoprawna." sqref="C38">
      <formula1>ISNUMBER(C38)</formula1>
    </dataValidation>
    <dataValidation type="custom" showDropDown="1" showInputMessage="1" showErrorMessage="1" error="Wprowadzona kwota jest niepoprawna." sqref="D38">
      <formula1>ISNUMBER(D38)</formula1>
    </dataValidation>
    <dataValidation type="custom" showDropDown="1" showInputMessage="1" showErrorMessage="1" error="Wprowadzona kwota jest niepoprawna." sqref="E38">
      <formula1>ISNUMBER(E38)</formula1>
    </dataValidation>
    <dataValidation type="custom" showDropDown="1" showInputMessage="1" showErrorMessage="1" error="Wprowadzona kwota jest niepoprawna." sqref="F38">
      <formula1>ISNUMBER(F38)</formula1>
    </dataValidation>
    <dataValidation type="custom" showDropDown="1" showInputMessage="1" showErrorMessage="1" error="Wprowadzona kwota jest niepoprawna." sqref="C39">
      <formula1>ISNUMBER(C39)</formula1>
    </dataValidation>
    <dataValidation type="custom" showDropDown="1" showInputMessage="1" showErrorMessage="1" error="Wprowadzona kwota jest niepoprawna." sqref="D39">
      <formula1>ISNUMBER(D39)</formula1>
    </dataValidation>
    <dataValidation type="custom" showDropDown="1" showInputMessage="1" showErrorMessage="1" error="Wprowadzona kwota jest niepoprawna." sqref="E39">
      <formula1>ISNUMBER(E39)</formula1>
    </dataValidation>
    <dataValidation type="custom" showDropDown="1" showInputMessage="1" showErrorMessage="1" error="Wprowadzona kwota jest niepoprawna." sqref="F39">
      <formula1>ISNUMBER(F39)</formula1>
    </dataValidation>
    <dataValidation type="custom" showDropDown="1" showInputMessage="1" showErrorMessage="1" error="Wprowadzona kwota jest niepoprawna." sqref="C40">
      <formula1>ISNUMBER(C40)</formula1>
    </dataValidation>
    <dataValidation type="custom" showDropDown="1" showInputMessage="1" showErrorMessage="1" error="Wprowadzona kwota jest niepoprawna." sqref="D40">
      <formula1>ISNUMBER(D40)</formula1>
    </dataValidation>
    <dataValidation type="custom" showDropDown="1" showInputMessage="1" showErrorMessage="1" error="Wprowadzona kwota jest niepoprawna." sqref="E40">
      <formula1>ISNUMBER(E40)</formula1>
    </dataValidation>
    <dataValidation type="custom" showDropDown="1" showInputMessage="1" showErrorMessage="1" error="Wprowadzona kwota jest niepoprawna." sqref="F40">
      <formula1>ISNUMBER(F40)</formula1>
    </dataValidation>
    <dataValidation type="custom" showDropDown="1" showInputMessage="1" showErrorMessage="1" error="Wprowadzona kwota jest niepoprawna." sqref="C41">
      <formula1>ISNUMBER(C41)</formula1>
    </dataValidation>
    <dataValidation type="custom" showDropDown="1" showInputMessage="1" showErrorMessage="1" error="Wprowadzona kwota jest niepoprawna." sqref="D41">
      <formula1>ISNUMBER(D41)</formula1>
    </dataValidation>
    <dataValidation type="custom" showDropDown="1" showInputMessage="1" showErrorMessage="1" error="Wprowadzona kwota jest niepoprawna." sqref="E41">
      <formula1>ISNUMBER(E41)</formula1>
    </dataValidation>
    <dataValidation type="custom" showDropDown="1" showInputMessage="1" showErrorMessage="1" error="Wprowadzona kwota jest niepoprawna." sqref="F41">
      <formula1>ISNUMBER(F41)</formula1>
    </dataValidation>
    <dataValidation type="custom" showDropDown="1" showInputMessage="1" showErrorMessage="1" error="Wprowadzona kwota jest niepoprawna." sqref="C42">
      <formula1>ISNUMBER(C42)</formula1>
    </dataValidation>
    <dataValidation type="custom" showDropDown="1" showInputMessage="1" showErrorMessage="1" error="Wprowadzona kwota jest niepoprawna." sqref="D42">
      <formula1>ISNUMBER(D42)</formula1>
    </dataValidation>
    <dataValidation type="custom" showDropDown="1" showInputMessage="1" showErrorMessage="1" error="Wprowadzona kwota jest niepoprawna." sqref="E42">
      <formula1>ISNUMBER(E42)</formula1>
    </dataValidation>
    <dataValidation type="custom" showDropDown="1" showInputMessage="1" showErrorMessage="1" error="Wprowadzona kwota jest niepoprawna." sqref="F42">
      <formula1>ISNUMBER(F42)</formula1>
    </dataValidation>
    <dataValidation type="custom" showDropDown="1" showInputMessage="1" showErrorMessage="1" error="Wprowadzona kwota jest niepoprawna." sqref="C43">
      <formula1>ISNUMBER(C43)</formula1>
    </dataValidation>
    <dataValidation type="custom" showDropDown="1" showInputMessage="1" showErrorMessage="1" error="Wprowadzona kwota jest niepoprawna." sqref="D43">
      <formula1>ISNUMBER(D43)</formula1>
    </dataValidation>
    <dataValidation type="custom" showDropDown="1" showInputMessage="1" showErrorMessage="1" error="Wprowadzona kwota jest niepoprawna." sqref="E43">
      <formula1>ISNUMBER(E43)</formula1>
    </dataValidation>
    <dataValidation type="custom" showDropDown="1" showInputMessage="1" showErrorMessage="1" error="Wprowadzona kwota jest niepoprawna." sqref="F43">
      <formula1>ISNUMBER(F43)</formula1>
    </dataValidation>
    <dataValidation type="custom" showDropDown="1" showInputMessage="1" showErrorMessage="1" error="Wprowadzona kwota jest niepoprawna." sqref="C44">
      <formula1>ISNUMBER(C44)</formula1>
    </dataValidation>
    <dataValidation type="custom" showDropDown="1" showInputMessage="1" showErrorMessage="1" error="Wprowadzona kwota jest niepoprawna." sqref="D44">
      <formula1>ISNUMBER(D44)</formula1>
    </dataValidation>
    <dataValidation type="custom" showDropDown="1" showInputMessage="1" showErrorMessage="1" error="Wprowadzona kwota jest niepoprawna." sqref="E44">
      <formula1>ISNUMBER(E44)</formula1>
    </dataValidation>
    <dataValidation type="custom" showDropDown="1" showInputMessage="1" showErrorMessage="1" error="Wprowadzona kwota jest niepoprawna." sqref="F44">
      <formula1>ISNUMBER(F44)</formula1>
    </dataValidation>
    <dataValidation type="custom" showDropDown="1" showInputMessage="1" showErrorMessage="1" error="Wprowadzona kwota jest niepoprawna." sqref="C45">
      <formula1>ISNUMBER(C45)</formula1>
    </dataValidation>
    <dataValidation type="custom" showDropDown="1" showInputMessage="1" showErrorMessage="1" error="Wprowadzona kwota jest niepoprawna." sqref="D45">
      <formula1>ISNUMBER(D45)</formula1>
    </dataValidation>
    <dataValidation type="custom" showDropDown="1" showInputMessage="1" showErrorMessage="1" error="Wprowadzona kwota jest niepoprawna." sqref="E45">
      <formula1>ISNUMBER(E45)</formula1>
    </dataValidation>
    <dataValidation type="custom" showDropDown="1" showInputMessage="1" showErrorMessage="1" error="Wprowadzona kwota jest niepoprawna." sqref="F45">
      <formula1>ISNUMBER(F45)</formula1>
    </dataValidation>
    <dataValidation type="custom" showDropDown="1" showInputMessage="1" showErrorMessage="1" error="Wprowadzona kwota jest niepoprawna." sqref="C46">
      <formula1>ISNUMBER(C46)</formula1>
    </dataValidation>
    <dataValidation type="custom" showDropDown="1" showInputMessage="1" showErrorMessage="1" error="Wprowadzona kwota jest niepoprawna." sqref="D46">
      <formula1>ISNUMBER(D46)</formula1>
    </dataValidation>
    <dataValidation type="custom" showDropDown="1" showInputMessage="1" showErrorMessage="1" error="Wprowadzona kwota jest niepoprawna." sqref="E46">
      <formula1>ISNUMBER(E46)</formula1>
    </dataValidation>
    <dataValidation type="custom" showDropDown="1" showInputMessage="1" showErrorMessage="1" error="Wprowadzona kwota jest niepoprawna." sqref="F46">
      <formula1>ISNUMBER(F46)</formula1>
    </dataValidation>
    <dataValidation type="custom" showDropDown="1" showInputMessage="1" showErrorMessage="1" error="Wprowadzona kwota jest niepoprawna." sqref="C47">
      <formula1>ISNUMBER(C47)</formula1>
    </dataValidation>
    <dataValidation type="custom" showDropDown="1" showInputMessage="1" showErrorMessage="1" error="Wprowadzona kwota jest niepoprawna." sqref="D47">
      <formula1>ISNUMBER(D47)</formula1>
    </dataValidation>
    <dataValidation type="custom" showDropDown="1" showInputMessage="1" showErrorMessage="1" error="Wprowadzona kwota jest niepoprawna." sqref="E47">
      <formula1>ISNUMBER(E47)</formula1>
    </dataValidation>
    <dataValidation type="custom" showDropDown="1" showInputMessage="1" showErrorMessage="1" error="Wprowadzona kwota jest niepoprawna." sqref="F47">
      <formula1>ISNUMBER(F47)</formula1>
    </dataValidation>
    <dataValidation type="custom" showDropDown="1" showInputMessage="1" showErrorMessage="1" error="Wprowadzona kwota jest niepoprawna." sqref="C48">
      <formula1>ISNUMBER(C48)</formula1>
    </dataValidation>
    <dataValidation type="custom" showDropDown="1" showInputMessage="1" showErrorMessage="1" error="Wprowadzona kwota jest niepoprawna." sqref="D48">
      <formula1>ISNUMBER(D48)</formula1>
    </dataValidation>
    <dataValidation type="custom" showDropDown="1" showInputMessage="1" showErrorMessage="1" error="Wprowadzona kwota jest niepoprawna." sqref="E48">
      <formula1>ISNUMBER(E48)</formula1>
    </dataValidation>
    <dataValidation type="custom" showDropDown="1" showInputMessage="1" showErrorMessage="1" error="Wprowadzona kwota jest niepoprawna." sqref="F48">
      <formula1>ISNUMBER(F48)</formula1>
    </dataValidation>
    <dataValidation type="custom" showDropDown="1" showInputMessage="1" showErrorMessage="1" error="Wprowadzona kwota jest niepoprawna." sqref="C49">
      <formula1>ISNUMBER(C49)</formula1>
    </dataValidation>
    <dataValidation type="custom" showDropDown="1" showInputMessage="1" showErrorMessage="1" error="Wprowadzona kwota jest niepoprawna." sqref="D49">
      <formula1>ISNUMBER(D49)</formula1>
    </dataValidation>
    <dataValidation type="custom" showDropDown="1" showInputMessage="1" showErrorMessage="1" error="Wprowadzona kwota jest niepoprawna." sqref="E49">
      <formula1>ISNUMBER(E49)</formula1>
    </dataValidation>
    <dataValidation type="custom" showDropDown="1" showInputMessage="1" showErrorMessage="1" error="Wprowadzona kwota jest niepoprawna." sqref="F49">
      <formula1>ISNUMBER(F49)</formula1>
    </dataValidation>
    <dataValidation type="custom" showDropDown="1" showInputMessage="1" showErrorMessage="1" error="Wprowadzona kwota jest niepoprawna." sqref="C50">
      <formula1>ISNUMBER(C50)</formula1>
    </dataValidation>
    <dataValidation type="custom" showDropDown="1" showInputMessage="1" showErrorMessage="1" error="Wprowadzona kwota jest niepoprawna." sqref="D50">
      <formula1>ISNUMBER(D50)</formula1>
    </dataValidation>
    <dataValidation type="custom" showDropDown="1" showInputMessage="1" showErrorMessage="1" error="Wprowadzona kwota jest niepoprawna." sqref="E50">
      <formula1>ISNUMBER(E50)</formula1>
    </dataValidation>
    <dataValidation type="custom" showDropDown="1" showInputMessage="1" showErrorMessage="1" error="Wprowadzona kwota jest niepoprawna." sqref="F50">
      <formula1>ISNUMBER(F50)</formula1>
    </dataValidation>
    <dataValidation type="custom" showDropDown="1" showInputMessage="1" showErrorMessage="1" error="Wprowadzona kwota jest niepoprawna." sqref="C51">
      <formula1>ISNUMBER(C51)</formula1>
    </dataValidation>
    <dataValidation type="custom" showDropDown="1" showInputMessage="1" showErrorMessage="1" error="Wprowadzona kwota jest niepoprawna." sqref="D51">
      <formula1>ISNUMBER(D51)</formula1>
    </dataValidation>
    <dataValidation type="custom" showDropDown="1" showInputMessage="1" showErrorMessage="1" error="Wprowadzona kwota jest niepoprawna." sqref="E51">
      <formula1>ISNUMBER(E51)</formula1>
    </dataValidation>
    <dataValidation type="custom" showDropDown="1" showInputMessage="1" showErrorMessage="1" error="Wprowadzona kwota jest niepoprawna." sqref="F51">
      <formula1>ISNUMBER(F51)</formula1>
    </dataValidation>
    <dataValidation type="custom" showDropDown="1" showInputMessage="1" showErrorMessage="1" error="Wprowadzona kwota jest niepoprawna." sqref="C52">
      <formula1>ISNUMBER(C52)</formula1>
    </dataValidation>
    <dataValidation type="custom" showDropDown="1" showInputMessage="1" showErrorMessage="1" error="Wprowadzona kwota jest niepoprawna." sqref="D52">
      <formula1>ISNUMBER(D52)</formula1>
    </dataValidation>
    <dataValidation type="custom" showDropDown="1" showInputMessage="1" showErrorMessage="1" error="Wprowadzona kwota jest niepoprawna." sqref="E52">
      <formula1>ISNUMBER(E52)</formula1>
    </dataValidation>
    <dataValidation type="custom" showDropDown="1" showInputMessage="1" showErrorMessage="1" error="Wprowadzona kwota jest niepoprawna." sqref="F52">
      <formula1>ISNUMBER(F52)</formula1>
    </dataValidation>
    <dataValidation type="custom" showDropDown="1" showInputMessage="1" showErrorMessage="1" error="Wprowadzona kwota jest niepoprawna." sqref="C53">
      <formula1>ISNUMBER(C53)</formula1>
    </dataValidation>
    <dataValidation type="custom" showDropDown="1" showInputMessage="1" showErrorMessage="1" error="Wprowadzona kwota jest niepoprawna." sqref="D53">
      <formula1>ISNUMBER(D53)</formula1>
    </dataValidation>
    <dataValidation type="custom" showDropDown="1" showInputMessage="1" showErrorMessage="1" error="Wprowadzona kwota jest niepoprawna." sqref="E53">
      <formula1>ISNUMBER(E53)</formula1>
    </dataValidation>
    <dataValidation type="custom" showDropDown="1" showInputMessage="1" showErrorMessage="1" error="Wprowadzona kwota jest niepoprawna." sqref="F53">
      <formula1>ISNUMBER(F53)</formula1>
    </dataValidation>
    <dataValidation type="custom" showDropDown="1" showInputMessage="1" showErrorMessage="1" error="Wprowadzona kwota jest niepoprawna." sqref="C54">
      <formula1>ISNUMBER(C54)</formula1>
    </dataValidation>
    <dataValidation type="custom" showDropDown="1" showInputMessage="1" showErrorMessage="1" error="Wprowadzona kwota jest niepoprawna." sqref="D54">
      <formula1>ISNUMBER(D54)</formula1>
    </dataValidation>
    <dataValidation type="custom" showDropDown="1" showInputMessage="1" showErrorMessage="1" error="Wprowadzona kwota jest niepoprawna." sqref="E54">
      <formula1>ISNUMBER(E54)</formula1>
    </dataValidation>
    <dataValidation type="custom" showDropDown="1" showInputMessage="1" showErrorMessage="1" error="Wprowadzona kwota jest niepoprawna." sqref="F54">
      <formula1>ISNUMBER(F54)</formula1>
    </dataValidation>
    <dataValidation type="custom" showDropDown="1" showInputMessage="1" showErrorMessage="1" error="Wprowadzona kwota jest niepoprawna." sqref="C55">
      <formula1>ISNUMBER(C55)</formula1>
    </dataValidation>
    <dataValidation type="custom" showDropDown="1" showInputMessage="1" showErrorMessage="1" error="Wprowadzona kwota jest niepoprawna." sqref="D55">
      <formula1>ISNUMBER(D55)</formula1>
    </dataValidation>
    <dataValidation type="custom" showDropDown="1" showInputMessage="1" showErrorMessage="1" error="Wprowadzona kwota jest niepoprawna." sqref="E55">
      <formula1>ISNUMBER(E55)</formula1>
    </dataValidation>
    <dataValidation type="custom" showDropDown="1" showInputMessage="1" showErrorMessage="1" error="Wprowadzona kwota jest niepoprawna." sqref="F55">
      <formula1>ISNUMBER(F55)</formula1>
    </dataValidation>
    <dataValidation type="custom" showDropDown="1" showInputMessage="1" showErrorMessage="1" error="Wprowadzona kwota jest niepoprawna." sqref="C56">
      <formula1>ISNUMBER(C56)</formula1>
    </dataValidation>
    <dataValidation type="custom" showDropDown="1" showInputMessage="1" showErrorMessage="1" error="Wprowadzona kwota jest niepoprawna." sqref="D56">
      <formula1>ISNUMBER(D56)</formula1>
    </dataValidation>
    <dataValidation type="custom" showDropDown="1" showInputMessage="1" showErrorMessage="1" error="Wprowadzona kwota jest niepoprawna." sqref="E56">
      <formula1>ISNUMBER(E56)</formula1>
    </dataValidation>
    <dataValidation type="custom" showDropDown="1" showInputMessage="1" showErrorMessage="1" error="Wprowadzona kwota jest niepoprawna." sqref="F56">
      <formula1>ISNUMBER(F56)</formula1>
    </dataValidation>
    <dataValidation type="custom" showDropDown="1" showInputMessage="1" showErrorMessage="1" error="Wprowadzona kwota jest niepoprawna." sqref="C57">
      <formula1>ISNUMBER(C57)</formula1>
    </dataValidation>
    <dataValidation type="custom" showDropDown="1" showInputMessage="1" showErrorMessage="1" error="Wprowadzona kwota jest niepoprawna." sqref="D57">
      <formula1>ISNUMBER(D57)</formula1>
    </dataValidation>
    <dataValidation type="custom" showDropDown="1" showInputMessage="1" showErrorMessage="1" error="Wprowadzona kwota jest niepoprawna." sqref="E57">
      <formula1>ISNUMBER(E57)</formula1>
    </dataValidation>
    <dataValidation type="custom" showDropDown="1" showInputMessage="1" showErrorMessage="1" error="Wprowadzona kwota jest niepoprawna." sqref="F57">
      <formula1>ISNUMBER(F57)</formula1>
    </dataValidation>
    <dataValidation type="custom" showDropDown="1" showInputMessage="1" showErrorMessage="1" error="Wprowadzona kwota jest niepoprawna." sqref="C58">
      <formula1>ISNUMBER(C58)</formula1>
    </dataValidation>
    <dataValidation type="custom" showDropDown="1" showInputMessage="1" showErrorMessage="1" error="Wprowadzona kwota jest niepoprawna." sqref="D58">
      <formula1>ISNUMBER(D58)</formula1>
    </dataValidation>
    <dataValidation type="custom" showDropDown="1" showInputMessage="1" showErrorMessage="1" error="Wprowadzona kwota jest niepoprawna." sqref="E58">
      <formula1>ISNUMBER(E58)</formula1>
    </dataValidation>
    <dataValidation type="custom" showDropDown="1" showInputMessage="1" showErrorMessage="1" error="Wprowadzona kwota jest niepoprawna." sqref="F58">
      <formula1>ISNUMBER(F58)</formula1>
    </dataValidation>
    <dataValidation type="custom" showDropDown="1" showInputMessage="1" showErrorMessage="1" error="Wprowadzona kwota jest niepoprawna." sqref="C59">
      <formula1>ISNUMBER(C59)</formula1>
    </dataValidation>
    <dataValidation type="custom" showDropDown="1" showInputMessage="1" showErrorMessage="1" error="Wprowadzona kwota jest niepoprawna." sqref="D59">
      <formula1>ISNUMBER(D59)</formula1>
    </dataValidation>
    <dataValidation type="custom" showDropDown="1" showInputMessage="1" showErrorMessage="1" error="Wprowadzona kwota jest niepoprawna." sqref="E59">
      <formula1>ISNUMBER(E59)</formula1>
    </dataValidation>
    <dataValidation type="custom" showDropDown="1" showInputMessage="1" showErrorMessage="1" error="Wprowadzona kwota jest niepoprawna." sqref="F59">
      <formula1>ISNUMBER(F59)</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worksheet>
</file>

<file path=xl/worksheets/sheet6.xml><?xml version="1.0" encoding="utf-8"?>
<worksheet xmlns:r="http://schemas.openxmlformats.org/officeDocument/2006/relationships" xmlns="http://schemas.openxmlformats.org/spreadsheetml/2006/main">
  <sheetPr>
    <pageSetUpPr fitToPage="1"/>
  </sheetPr>
  <sheetViews>
    <sheetView workbookViewId="0" topLeftCell="A34">
      <selection activeCell="C15" sqref="C15"/>
    </sheetView>
  </sheetViews>
  <sheetFormatPr defaultRowHeight="15"/>
  <cols>
    <col min="2" max="2" width="79.85547" style="2" customWidth="1"/>
    <col min="3" max="3" width="16.14063" style="2" customWidth="1"/>
    <col min="4" max="4" width="16.14063" style="2" customWidth="1"/>
    <col min="5" max="5" width="16.14063" style="2" customWidth="1"/>
    <col min="6" max="6" width="5.425781" style="2" customWidth="1"/>
  </cols>
  <sheetData>
    <row r="2" ht="65.6693" customHeight="1">
      <c r="B2" s="16" t="s">
        <v>56</v>
      </c>
      <c r="C2" s="16" t="s">
        <v>57</v>
      </c>
      <c r="D2" s="16" t="s">
        <v>58</v>
      </c>
      <c r="E2" s="16" t="s">
        <v>59</v>
      </c>
      <c r="F2" s="16" t="s">
        <v>60</v>
      </c>
    </row>
    <row r="3" ht="20.66929" customHeight="1">
      <c r="B3" s="19" t="s">
        <v>270</v>
      </c>
      <c r="C3" s="9"/>
      <c r="D3" s="9"/>
      <c r="E3" s="9"/>
      <c r="F3" s="6"/>
    </row>
    <row r="4" ht="20.66929" customHeight="1">
      <c r="B4" s="20" t="s">
        <v>271</v>
      </c>
      <c r="C4" s="14">
        <v>-5151</v>
      </c>
      <c r="D4" s="14">
        <v>-19146</v>
      </c>
      <c r="E4" s="18">
        <f>0</f>
        <v>0</v>
      </c>
      <c r="F4" s="14">
        <v>2</v>
      </c>
    </row>
    <row r="5" ht="20.66929" customHeight="1">
      <c r="B5" s="20" t="s">
        <v>272</v>
      </c>
      <c r="C5" s="18">
        <f>C6+C8+C9+C10+C12+C13+C14</f>
        <v>-4881</v>
      </c>
      <c r="D5" s="18">
        <f>D6+D7+D8+D9+D10+D11+D12+D13+D14+D15</f>
        <v>11018</v>
      </c>
      <c r="E5" s="18">
        <f>E6+E7+E8+E9+E10+E11+E12+E13+E14+E15</f>
        <v>0</v>
      </c>
      <c r="F5" s="14">
        <v>2</v>
      </c>
    </row>
    <row r="6" ht="20.66929" customHeight="1">
      <c r="B6" s="13" t="s">
        <v>273</v>
      </c>
      <c r="C6" s="14">
        <v>140</v>
      </c>
      <c r="D6" s="14">
        <v>130</v>
      </c>
      <c r="E6" s="18">
        <f>0</f>
        <v>0</v>
      </c>
      <c r="F6" s="14">
        <v>2</v>
      </c>
    </row>
    <row r="7" ht="20.66929" customHeight="1">
      <c r="B7" s="13" t="s">
        <v>274</v>
      </c>
      <c r="C7" s="18">
        <f>0</f>
        <v>0</v>
      </c>
      <c r="D7" s="18">
        <f>0</f>
        <v>0</v>
      </c>
      <c r="E7" s="18">
        <f>0</f>
        <v>0</v>
      </c>
      <c r="F7" s="14">
        <v>2</v>
      </c>
    </row>
    <row r="8" ht="20.66929" customHeight="1">
      <c r="B8" s="13" t="s">
        <v>275</v>
      </c>
      <c r="C8" s="18">
        <v>862</v>
      </c>
      <c r="D8" s="14">
        <v>242</v>
      </c>
      <c r="E8" s="18">
        <f>0</f>
        <v>0</v>
      </c>
      <c r="F8" s="14">
        <v>2</v>
      </c>
    </row>
    <row r="9" ht="20.66929" customHeight="1">
      <c r="B9" s="13" t="s">
        <v>276</v>
      </c>
      <c r="C9" s="14">
        <v>-5763</v>
      </c>
      <c r="D9" s="14">
        <v>10514</v>
      </c>
      <c r="E9" s="18">
        <f>0</f>
        <v>0</v>
      </c>
      <c r="F9" s="14">
        <v>2</v>
      </c>
    </row>
    <row r="10" ht="20.66929" customHeight="1">
      <c r="B10" s="13" t="s">
        <v>277</v>
      </c>
      <c r="C10" s="14">
        <v>32</v>
      </c>
      <c r="D10" s="14">
        <v>-20</v>
      </c>
      <c r="E10" s="18">
        <f>0</f>
        <v>0</v>
      </c>
      <c r="F10" s="14">
        <v>2</v>
      </c>
    </row>
    <row r="11" ht="20.66929" customHeight="1">
      <c r="B11" s="13" t="s">
        <v>278</v>
      </c>
      <c r="C11" s="18">
        <f>0</f>
        <v>0</v>
      </c>
      <c r="D11" s="18">
        <f>0</f>
        <v>0</v>
      </c>
      <c r="E11" s="18">
        <f>0</f>
        <v>0</v>
      </c>
      <c r="F11" s="14">
        <v>2</v>
      </c>
    </row>
    <row r="12" ht="20.66929" customHeight="1">
      <c r="B12" s="13" t="s">
        <v>279</v>
      </c>
      <c r="C12" s="14">
        <v>-16</v>
      </c>
      <c r="D12" s="14">
        <v>10</v>
      </c>
      <c r="E12" s="18">
        <f>0</f>
        <v>0</v>
      </c>
      <c r="F12" s="14">
        <v>2</v>
      </c>
    </row>
    <row r="13" ht="20.66929" customHeight="1">
      <c r="B13" s="13" t="s">
        <v>280</v>
      </c>
      <c r="C13" s="14">
        <v>-28</v>
      </c>
      <c r="D13" s="14">
        <v>62</v>
      </c>
      <c r="E13" s="18">
        <f>0</f>
        <v>0</v>
      </c>
      <c r="F13" s="14">
        <v>2</v>
      </c>
    </row>
    <row r="14" ht="20.66929" customHeight="1">
      <c r="B14" s="13" t="s">
        <v>281</v>
      </c>
      <c r="C14" s="14">
        <v>-108</v>
      </c>
      <c r="D14" s="14">
        <v>80</v>
      </c>
      <c r="E14" s="18">
        <f>0</f>
        <v>0</v>
      </c>
      <c r="F14" s="14">
        <v>2</v>
      </c>
    </row>
    <row r="15" ht="20.66929" customHeight="1">
      <c r="B15" s="13" t="s">
        <v>282</v>
      </c>
      <c r="C15" s="18">
        <f>0</f>
        <v>0</v>
      </c>
      <c r="D15" s="18">
        <f>0</f>
        <v>0</v>
      </c>
      <c r="E15" s="18">
        <f>0</f>
        <v>0</v>
      </c>
      <c r="F15" s="14">
        <v>2</v>
      </c>
    </row>
    <row r="16" ht="20.66929" customHeight="1">
      <c r="B16" s="20" t="s">
        <v>283</v>
      </c>
      <c r="C16" s="18">
        <f>C4+C5</f>
        <v>-10032</v>
      </c>
      <c r="D16" s="18">
        <f>D4+D5</f>
        <v>-8128</v>
      </c>
      <c r="E16" s="18">
        <f>E4-E5</f>
        <v>0</v>
      </c>
      <c r="F16" s="14">
        <v>2</v>
      </c>
    </row>
    <row r="17" ht="20.66929" customHeight="1">
      <c r="B17" s="19" t="s">
        <v>284</v>
      </c>
      <c r="C17" s="9"/>
      <c r="D17" s="9"/>
      <c r="E17" s="9"/>
      <c r="F17" s="6"/>
    </row>
    <row r="18" ht="20.66929" customHeight="1">
      <c r="B18" s="20" t="s">
        <v>285</v>
      </c>
      <c r="C18" s="18">
        <f>C19+C20+C21+C29</f>
        <v>8813</v>
      </c>
      <c r="D18" s="14">
        <v>5602</v>
      </c>
      <c r="E18" s="18">
        <f>E19+E20+E21+E29</f>
        <v>0</v>
      </c>
      <c r="F18" s="14">
        <v>2</v>
      </c>
    </row>
    <row r="19" ht="20.66929" customHeight="1">
      <c r="B19" s="13" t="s">
        <v>286</v>
      </c>
      <c r="C19" s="18">
        <f>0</f>
        <v>0</v>
      </c>
      <c r="D19" s="14">
        <v>58</v>
      </c>
      <c r="E19" s="18">
        <f>0</f>
        <v>0</v>
      </c>
      <c r="F19" s="14">
        <v>2</v>
      </c>
    </row>
    <row r="20" ht="20.66929" customHeight="1">
      <c r="B20" s="13" t="s">
        <v>287</v>
      </c>
      <c r="C20" s="14">
        <v>8630</v>
      </c>
      <c r="D20" s="14">
        <v>5446</v>
      </c>
      <c r="E20" s="18">
        <f>0</f>
        <v>0</v>
      </c>
      <c r="F20" s="14">
        <v>2</v>
      </c>
    </row>
    <row r="21" ht="20.66929" customHeight="1">
      <c r="B21" s="13" t="s">
        <v>288</v>
      </c>
      <c r="C21" s="18">
        <f>C22+C23</f>
        <v>8</v>
      </c>
      <c r="D21" s="18">
        <f>D22+D23</f>
        <v>1</v>
      </c>
      <c r="E21" s="18">
        <f>0</f>
        <v>0</v>
      </c>
      <c r="F21" s="14">
        <v>2</v>
      </c>
    </row>
    <row r="22" ht="20.66929" customHeight="1">
      <c r="B22" s="21" t="s">
        <v>85</v>
      </c>
      <c r="C22" s="18">
        <f>0</f>
        <v>0</v>
      </c>
      <c r="D22" s="18">
        <f>0</f>
        <v>0</v>
      </c>
      <c r="E22" s="18">
        <f>0</f>
        <v>0</v>
      </c>
      <c r="F22" s="14">
        <v>2</v>
      </c>
    </row>
    <row r="23" ht="20.66929" customHeight="1">
      <c r="B23" s="21" t="s">
        <v>117</v>
      </c>
      <c r="C23" s="18">
        <f>C24+C25+C26+C27+C28</f>
        <v>8</v>
      </c>
      <c r="D23" s="18">
        <f>D24+D25+D26+D27+D28</f>
        <v>1</v>
      </c>
      <c r="E23" s="18">
        <f>E24+E25+E26+E27+E28</f>
        <v>0</v>
      </c>
      <c r="F23" s="14">
        <v>2</v>
      </c>
    </row>
    <row r="24" ht="20.66929" customHeight="1">
      <c r="B24" s="22" t="s">
        <v>289</v>
      </c>
      <c r="C24" s="18">
        <f>0</f>
        <v>0</v>
      </c>
      <c r="D24" s="18">
        <f>0</f>
        <v>0</v>
      </c>
      <c r="E24" s="18">
        <f>0</f>
        <v>0</v>
      </c>
      <c r="F24" s="14">
        <v>2</v>
      </c>
    </row>
    <row r="25" ht="20.66929" customHeight="1">
      <c r="B25" s="22" t="s">
        <v>290</v>
      </c>
      <c r="C25" s="18">
        <f>0</f>
        <v>0</v>
      </c>
      <c r="D25" s="18">
        <f>0</f>
        <v>0</v>
      </c>
      <c r="E25" s="18">
        <f>0</f>
        <v>0</v>
      </c>
      <c r="F25" s="14">
        <v>2</v>
      </c>
    </row>
    <row r="26" ht="20.66929" customHeight="1">
      <c r="B26" s="22" t="s">
        <v>291</v>
      </c>
      <c r="C26" s="18">
        <f>0</f>
        <v>0</v>
      </c>
      <c r="D26" s="18">
        <f>0</f>
        <v>0</v>
      </c>
      <c r="E26" s="18">
        <f>0</f>
        <v>0</v>
      </c>
      <c r="F26" s="14">
        <v>2</v>
      </c>
    </row>
    <row r="27" ht="20.66929" customHeight="1">
      <c r="B27" s="22" t="s">
        <v>292</v>
      </c>
      <c r="C27" s="14">
        <v>8</v>
      </c>
      <c r="D27" s="14">
        <v>1</v>
      </c>
      <c r="E27" s="18">
        <f>0</f>
        <v>0</v>
      </c>
      <c r="F27" s="14">
        <v>2</v>
      </c>
    </row>
    <row r="28" ht="20.66929" customHeight="1">
      <c r="B28" s="22" t="s">
        <v>293</v>
      </c>
      <c r="C28" s="18">
        <f>0</f>
        <v>0</v>
      </c>
      <c r="D28" s="18">
        <f>0</f>
        <v>0</v>
      </c>
      <c r="E28" s="18">
        <f>0</f>
        <v>0</v>
      </c>
      <c r="F28" s="14">
        <v>2</v>
      </c>
    </row>
    <row r="29" ht="20.66929" customHeight="1">
      <c r="B29" s="13" t="s">
        <v>294</v>
      </c>
      <c r="C29" s="14">
        <v>175</v>
      </c>
      <c r="D29" s="14">
        <v>97</v>
      </c>
      <c r="E29" s="18">
        <f>0</f>
        <v>0</v>
      </c>
      <c r="F29" s="14">
        <v>2</v>
      </c>
    </row>
    <row r="30" ht="20.66929" customHeight="1">
      <c r="B30" s="20" t="s">
        <v>295</v>
      </c>
      <c r="C30" s="18">
        <f>C31+C32+C33+C38</f>
        <v>673</v>
      </c>
      <c r="D30" s="18">
        <f>D31+D32+D33+D38</f>
        <v>52</v>
      </c>
      <c r="E30" s="18">
        <f>E31+E32+E33+E38</f>
        <v>0</v>
      </c>
      <c r="F30" s="14">
        <v>2</v>
      </c>
    </row>
    <row r="31" ht="20.66929" customHeight="1">
      <c r="B31" s="13" t="s">
        <v>296</v>
      </c>
      <c r="C31" s="14">
        <v>18</v>
      </c>
      <c r="D31" s="14">
        <v>24</v>
      </c>
      <c r="E31" s="18">
        <f>0</f>
        <v>0</v>
      </c>
      <c r="F31" s="14">
        <v>2</v>
      </c>
    </row>
    <row r="32" ht="20.66929" customHeight="1">
      <c r="B32" s="13" t="s">
        <v>297</v>
      </c>
      <c r="C32" s="14">
        <v>480</v>
      </c>
      <c r="D32" s="14">
        <v>28</v>
      </c>
      <c r="E32" s="18">
        <f>0</f>
        <v>0</v>
      </c>
      <c r="F32" s="14">
        <v>2</v>
      </c>
    </row>
    <row r="33" ht="20.66929" customHeight="1">
      <c r="B33" s="13" t="s">
        <v>298</v>
      </c>
      <c r="C33" s="18">
        <f>C34</f>
        <v>175</v>
      </c>
      <c r="D33" s="18">
        <f>0</f>
        <v>0</v>
      </c>
      <c r="E33" s="18">
        <f>0</f>
        <v>0</v>
      </c>
      <c r="F33" s="14">
        <v>2</v>
      </c>
    </row>
    <row r="34" ht="20.66929" customHeight="1">
      <c r="B34" s="21" t="s">
        <v>85</v>
      </c>
      <c r="C34" s="14">
        <v>175</v>
      </c>
      <c r="D34" s="18">
        <f>0</f>
        <v>0</v>
      </c>
      <c r="E34" s="18">
        <f>0</f>
        <v>0</v>
      </c>
      <c r="F34" s="14">
        <v>2</v>
      </c>
    </row>
    <row r="35" ht="20.66929" customHeight="1">
      <c r="B35" s="21" t="s">
        <v>117</v>
      </c>
      <c r="C35" s="18">
        <f>C36+C37</f>
        <v>0</v>
      </c>
      <c r="D35" s="18">
        <f>D36+D37</f>
        <v>0</v>
      </c>
      <c r="E35" s="18">
        <f>E36+E37</f>
        <v>0</v>
      </c>
      <c r="F35" s="14">
        <v>2</v>
      </c>
    </row>
    <row r="36" ht="20.66929" customHeight="1">
      <c r="B36" s="22" t="s">
        <v>299</v>
      </c>
      <c r="C36" s="18">
        <f>0</f>
        <v>0</v>
      </c>
      <c r="D36" s="18">
        <f>0</f>
        <v>0</v>
      </c>
      <c r="E36" s="18">
        <f>0</f>
        <v>0</v>
      </c>
      <c r="F36" s="14">
        <v>2</v>
      </c>
    </row>
    <row r="37" ht="20.66929" customHeight="1">
      <c r="B37" s="22" t="s">
        <v>300</v>
      </c>
      <c r="C37" s="18">
        <f>0</f>
        <v>0</v>
      </c>
      <c r="D37" s="18">
        <f>0</f>
        <v>0</v>
      </c>
      <c r="E37" s="18">
        <f>0</f>
        <v>0</v>
      </c>
      <c r="F37" s="14">
        <v>2</v>
      </c>
    </row>
    <row r="38" ht="20.66929" customHeight="1">
      <c r="B38" s="13" t="s">
        <v>301</v>
      </c>
      <c r="C38" s="18">
        <f>0</f>
        <v>0</v>
      </c>
      <c r="D38" s="18">
        <f>0</f>
        <v>0</v>
      </c>
      <c r="E38" s="18">
        <f>0</f>
        <v>0</v>
      </c>
      <c r="F38" s="14">
        <v>2</v>
      </c>
    </row>
    <row r="39" ht="20.66929" customHeight="1">
      <c r="B39" s="20" t="s">
        <v>302</v>
      </c>
      <c r="C39" s="18">
        <f>C18-C30</f>
        <v>8140</v>
      </c>
      <c r="D39" s="18">
        <f>D18-D30</f>
        <v>5550</v>
      </c>
      <c r="E39" s="18">
        <f>E18-E30</f>
        <v>0</v>
      </c>
      <c r="F39" s="14">
        <v>2</v>
      </c>
    </row>
    <row r="40" ht="20.66929" customHeight="1">
      <c r="B40" s="19" t="s">
        <v>303</v>
      </c>
      <c r="C40" s="9"/>
      <c r="D40" s="9"/>
      <c r="E40" s="9"/>
      <c r="F40" s="6"/>
    </row>
    <row r="41" ht="20.66929" customHeight="1">
      <c r="B41" s="20" t="s">
        <v>285</v>
      </c>
      <c r="C41" s="18">
        <f>C42+C43+C44+C45</f>
        <v>13700</v>
      </c>
      <c r="D41" s="18">
        <f>D42+D43+D44+D45</f>
        <v>6600</v>
      </c>
      <c r="E41" s="18">
        <f>E42+E43+E44+E45</f>
        <v>0</v>
      </c>
      <c r="F41" s="14">
        <v>2</v>
      </c>
    </row>
    <row r="42" ht="35.66929" customHeight="1">
      <c r="B42" s="13" t="s">
        <v>304</v>
      </c>
      <c r="C42" s="18">
        <f>0</f>
        <v>0</v>
      </c>
      <c r="D42" s="18">
        <f>0</f>
        <v>0</v>
      </c>
      <c r="E42" s="18">
        <f>0</f>
        <v>0</v>
      </c>
      <c r="F42" s="14">
        <v>2</v>
      </c>
    </row>
    <row r="43" ht="20.66929" customHeight="1">
      <c r="B43" s="13" t="s">
        <v>305</v>
      </c>
      <c r="C43" s="18">
        <f>0</f>
        <v>0</v>
      </c>
      <c r="D43" s="18">
        <f>0</f>
        <v>0</v>
      </c>
      <c r="E43" s="18">
        <f>0</f>
        <v>0</v>
      </c>
      <c r="F43" s="14">
        <v>2</v>
      </c>
    </row>
    <row r="44" ht="20.66929" customHeight="1">
      <c r="B44" s="13" t="s">
        <v>306</v>
      </c>
      <c r="C44" s="18">
        <f>0</f>
        <v>0</v>
      </c>
      <c r="D44" s="18">
        <f>0</f>
        <v>0</v>
      </c>
      <c r="E44" s="18">
        <f>0</f>
        <v>0</v>
      </c>
      <c r="F44" s="14">
        <v>2</v>
      </c>
    </row>
    <row r="45" ht="20.66929" customHeight="1">
      <c r="B45" s="13" t="s">
        <v>307</v>
      </c>
      <c r="C45" s="14">
        <v>13700</v>
      </c>
      <c r="D45" s="14">
        <v>6600</v>
      </c>
      <c r="E45" s="18">
        <f>0</f>
        <v>0</v>
      </c>
      <c r="F45" s="14">
        <v>2</v>
      </c>
    </row>
    <row r="46" ht="20.66929" customHeight="1">
      <c r="B46" s="20" t="s">
        <v>295</v>
      </c>
      <c r="C46" s="18">
        <f>C47+C48+C49+C50+C51+C52+C53+C54+C55</f>
        <v>11966</v>
      </c>
      <c r="D46" s="18">
        <f>D47+D48+D49+D50+D51+D52+D53+D54+D55</f>
        <v>3451</v>
      </c>
      <c r="E46" s="18">
        <f>E47+E48+E49+E50+E51+E52+E53+E54+E55</f>
        <v>0</v>
      </c>
      <c r="F46" s="14">
        <v>2</v>
      </c>
    </row>
    <row r="47" ht="20.66929" customHeight="1">
      <c r="B47" s="13" t="s">
        <v>308</v>
      </c>
      <c r="C47" s="18">
        <f>0</f>
        <v>0</v>
      </c>
      <c r="D47" s="18">
        <f>0</f>
        <v>0</v>
      </c>
      <c r="E47" s="18">
        <f>0</f>
        <v>0</v>
      </c>
      <c r="F47" s="14">
        <v>2</v>
      </c>
    </row>
    <row r="48" ht="20.66929" customHeight="1">
      <c r="B48" s="13" t="s">
        <v>309</v>
      </c>
      <c r="C48" s="18">
        <f>0</f>
        <v>0</v>
      </c>
      <c r="D48" s="18">
        <f>0</f>
        <v>0</v>
      </c>
      <c r="E48" s="18">
        <f>0</f>
        <v>0</v>
      </c>
      <c r="F48" s="14">
        <v>2</v>
      </c>
    </row>
    <row r="49" ht="20.66929" customHeight="1">
      <c r="B49" s="13" t="s">
        <v>310</v>
      </c>
      <c r="C49" s="18">
        <f>0</f>
        <v>0</v>
      </c>
      <c r="D49" s="18">
        <f>0</f>
        <v>0</v>
      </c>
      <c r="E49" s="18">
        <f>0</f>
        <v>0</v>
      </c>
      <c r="F49" s="14">
        <v>2</v>
      </c>
    </row>
    <row r="50" ht="20.66929" customHeight="1">
      <c r="B50" s="13" t="s">
        <v>311</v>
      </c>
      <c r="C50" s="18">
        <f>0</f>
        <v>0</v>
      </c>
      <c r="D50" s="18">
        <f>0</f>
        <v>0</v>
      </c>
      <c r="E50" s="18">
        <f>0</f>
        <v>0</v>
      </c>
      <c r="F50" s="14">
        <v>2</v>
      </c>
    </row>
    <row r="51" ht="20.66929" customHeight="1">
      <c r="B51" s="13" t="s">
        <v>312</v>
      </c>
      <c r="C51" s="14">
        <v>9300</v>
      </c>
      <c r="D51" s="14">
        <v>2000</v>
      </c>
      <c r="E51" s="18">
        <f>0</f>
        <v>0</v>
      </c>
      <c r="F51" s="14">
        <v>2</v>
      </c>
    </row>
    <row r="52" ht="20.66929" customHeight="1">
      <c r="B52" s="13" t="s">
        <v>313</v>
      </c>
      <c r="C52" s="14">
        <v>1802</v>
      </c>
      <c r="D52" s="14">
        <v>1218</v>
      </c>
      <c r="E52" s="18">
        <f>0</f>
        <v>0</v>
      </c>
      <c r="F52" s="14">
        <v>2</v>
      </c>
    </row>
    <row r="53" ht="20.66929" customHeight="1">
      <c r="B53" s="13" t="s">
        <v>314</v>
      </c>
      <c r="C53" s="14">
        <v>74</v>
      </c>
      <c r="D53" s="14">
        <v>84</v>
      </c>
      <c r="E53" s="18">
        <f>0</f>
        <v>0</v>
      </c>
      <c r="F53" s="14">
        <v>2</v>
      </c>
    </row>
    <row r="54" ht="20.66929" customHeight="1">
      <c r="B54" s="13" t="s">
        <v>315</v>
      </c>
      <c r="C54" s="14">
        <v>775</v>
      </c>
      <c r="D54" s="14">
        <v>149</v>
      </c>
      <c r="E54" s="18">
        <f>0</f>
        <v>0</v>
      </c>
      <c r="F54" s="14">
        <v>2</v>
      </c>
    </row>
    <row r="55" ht="20.66929" customHeight="1">
      <c r="B55" s="13" t="s">
        <v>316</v>
      </c>
      <c r="C55" s="14">
        <v>15</v>
      </c>
      <c r="D55" s="18">
        <f>0</f>
        <v>0</v>
      </c>
      <c r="E55" s="18">
        <f>0</f>
        <v>0</v>
      </c>
      <c r="F55" s="14">
        <v>2</v>
      </c>
    </row>
    <row r="56" ht="20.66929" customHeight="1">
      <c r="B56" s="20" t="s">
        <v>317</v>
      </c>
      <c r="C56" s="18">
        <f>C41-C46</f>
        <v>1734</v>
      </c>
      <c r="D56" s="18">
        <f>D41-D46</f>
        <v>3149</v>
      </c>
      <c r="E56" s="18">
        <f>E41-E46</f>
        <v>0</v>
      </c>
      <c r="F56" s="14">
        <v>2</v>
      </c>
    </row>
    <row r="57" ht="20.66929" customHeight="1">
      <c r="B57" s="19" t="s">
        <v>318</v>
      </c>
      <c r="C57" s="18">
        <f>C16+C39+C56</f>
        <v>-158</v>
      </c>
      <c r="D57" s="18">
        <f>D16+D39+D56</f>
        <v>571</v>
      </c>
      <c r="E57" s="18">
        <f>E16+E39+E56</f>
        <v>0</v>
      </c>
      <c r="F57" s="14">
        <v>2</v>
      </c>
    </row>
    <row r="58" ht="20.66929" customHeight="1">
      <c r="B58" s="19" t="s">
        <v>319</v>
      </c>
      <c r="C58" s="18">
        <f>C57</f>
        <v>-158</v>
      </c>
      <c r="D58" s="18">
        <f>D57</f>
        <v>571</v>
      </c>
      <c r="E58" s="18">
        <f>0</f>
        <v>0</v>
      </c>
      <c r="F58" s="14">
        <v>2</v>
      </c>
    </row>
    <row r="59" ht="20.66929" customHeight="1">
      <c r="B59" s="20" t="s">
        <v>320</v>
      </c>
      <c r="C59" s="18">
        <f>0</f>
        <v>0</v>
      </c>
      <c r="D59" s="18">
        <f>0</f>
        <v>0</v>
      </c>
      <c r="E59" s="18">
        <f>0</f>
        <v>0</v>
      </c>
      <c r="F59" s="14">
        <v>2</v>
      </c>
    </row>
    <row r="60" ht="20.66929" customHeight="1">
      <c r="B60" s="19" t="s">
        <v>321</v>
      </c>
      <c r="C60" s="14">
        <v>582</v>
      </c>
      <c r="D60" s="14">
        <v>11</v>
      </c>
      <c r="E60" s="18">
        <f>0</f>
        <v>0</v>
      </c>
      <c r="F60" s="14">
        <v>2</v>
      </c>
    </row>
    <row r="61" ht="20.66929" customHeight="1">
      <c r="B61" s="19" t="s">
        <v>322</v>
      </c>
      <c r="C61" s="18">
        <f>C60+C57</f>
        <v>424</v>
      </c>
      <c r="D61" s="18">
        <f>D60+D57</f>
        <v>582</v>
      </c>
      <c r="E61" s="18">
        <f>E60+E57</f>
        <v>0</v>
      </c>
      <c r="F61" s="14">
        <v>2</v>
      </c>
    </row>
    <row r="62" ht="20.66929" customHeight="1">
      <c r="B62" s="20" t="s">
        <v>323</v>
      </c>
      <c r="C62" s="18">
        <f>0</f>
        <v>0</v>
      </c>
      <c r="D62" s="18">
        <f>0</f>
        <v>0</v>
      </c>
      <c r="E62" s="18">
        <f>0</f>
        <v>0</v>
      </c>
      <c r="F62" s="14">
        <v>2</v>
      </c>
    </row>
  </sheetData>
  <dataValidations count="228">
    <dataValidation type="custom" showDropDown="1" showInputMessage="1" showErrorMessage="1" error="Wprowadzona kwota jest niepoprawna." sqref="C4">
      <formula1>ISNUMBER(C4)</formula1>
    </dataValidation>
    <dataValidation type="custom" showDropDown="1" showInputMessage="1" showErrorMessage="1" error="Wprowadzona kwota jest niepoprawna." sqref="D4">
      <formula1>ISNUMBER(D4)</formula1>
    </dataValidation>
    <dataValidation type="custom" showDropDown="1" showInputMessage="1" showErrorMessage="1" error="Wprowadzona kwota jest niepoprawna." sqref="E4">
      <formula1>ISNUMBER(E4)</formula1>
    </dataValidation>
    <dataValidation type="custom" showDropDown="1" showInputMessage="1" showErrorMessage="1" error="Wprowadzona kwota jest niepoprawna." sqref="F4">
      <formula1>ISNUMBER(F4)</formula1>
    </dataValidation>
    <dataValidation type="custom" showDropDown="1" showInputMessage="1" showErrorMessage="1" error="Wprowadzona kwota jest niepoprawna." sqref="C5">
      <formula1>ISNUMBER(C5)</formula1>
    </dataValidation>
    <dataValidation type="custom" showDropDown="1" showInputMessage="1" showErrorMessage="1" error="Wprowadzona kwota jest niepoprawna." sqref="D5">
      <formula1>ISNUMBER(D5)</formula1>
    </dataValidation>
    <dataValidation type="custom" showDropDown="1" showInputMessage="1" showErrorMessage="1" error="Wprowadzona kwota jest niepoprawna." sqref="E5">
      <formula1>ISNUMBER(E5)</formula1>
    </dataValidation>
    <dataValidation type="custom" showDropDown="1" showInputMessage="1" showErrorMessage="1" error="Wprowadzona kwota jest niepoprawna." sqref="F5">
      <formula1>ISNUMBER(F5)</formula1>
    </dataValidation>
    <dataValidation type="custom" showDropDown="1" showInputMessage="1" showErrorMessage="1" error="Wprowadzona kwota jest niepoprawna." sqref="C6">
      <formula1>ISNUMBER(C6)</formula1>
    </dataValidation>
    <dataValidation type="custom" showDropDown="1" showInputMessage="1" showErrorMessage="1" error="Wprowadzona kwota jest niepoprawna." sqref="D6">
      <formula1>ISNUMBER(D6)</formula1>
    </dataValidation>
    <dataValidation type="custom" showDropDown="1" showInputMessage="1" showErrorMessage="1" error="Wprowadzona kwota jest niepoprawna." sqref="E6">
      <formula1>ISNUMBER(E6)</formula1>
    </dataValidation>
    <dataValidation type="custom" showDropDown="1" showInputMessage="1" showErrorMessage="1" error="Wprowadzona kwota jest niepoprawna." sqref="F6">
      <formula1>ISNUMBER(F6)</formula1>
    </dataValidation>
    <dataValidation type="custom" showDropDown="1" showInputMessage="1" showErrorMessage="1" error="Wprowadzona kwota jest niepoprawna." sqref="C7">
      <formula1>ISNUMBER(C7)</formula1>
    </dataValidation>
    <dataValidation type="custom" showDropDown="1" showInputMessage="1" showErrorMessage="1" error="Wprowadzona kwota jest niepoprawna." sqref="D7">
      <formula1>ISNUMBER(D7)</formula1>
    </dataValidation>
    <dataValidation type="custom" showDropDown="1" showInputMessage="1" showErrorMessage="1" error="Wprowadzona kwota jest niepoprawna." sqref="E7">
      <formula1>ISNUMBER(E7)</formula1>
    </dataValidation>
    <dataValidation type="custom" showDropDown="1" showInputMessage="1" showErrorMessage="1" error="Wprowadzona kwota jest niepoprawna." sqref="F7">
      <formula1>ISNUMBER(F7)</formula1>
    </dataValidation>
    <dataValidation type="custom" showDropDown="1" showInputMessage="1" showErrorMessage="1" error="Wprowadzona kwota jest niepoprawna." sqref="C8">
      <formula1>ISNUMBER(C8)</formula1>
    </dataValidation>
    <dataValidation type="custom" showDropDown="1" showInputMessage="1" showErrorMessage="1" error="Wprowadzona kwota jest niepoprawna." sqref="D8">
      <formula1>ISNUMBER(D8)</formula1>
    </dataValidation>
    <dataValidation type="custom" showDropDown="1" showInputMessage="1" showErrorMessage="1" error="Wprowadzona kwota jest niepoprawna." sqref="E8">
      <formula1>ISNUMBER(E8)</formula1>
    </dataValidation>
    <dataValidation type="custom" showDropDown="1" showInputMessage="1" showErrorMessage="1" error="Wprowadzona kwota jest niepoprawna." sqref="F8">
      <formula1>ISNUMBER(F8)</formula1>
    </dataValidation>
    <dataValidation type="custom" showDropDown="1" showInputMessage="1" showErrorMessage="1" error="Wprowadzona kwota jest niepoprawna." sqref="C9">
      <formula1>ISNUMBER(C9)</formula1>
    </dataValidation>
    <dataValidation type="custom" showDropDown="1" showInputMessage="1" showErrorMessage="1" error="Wprowadzona kwota jest niepoprawna." sqref="D9">
      <formula1>ISNUMBER(D9)</formula1>
    </dataValidation>
    <dataValidation type="custom" showDropDown="1" showInputMessage="1" showErrorMessage="1" error="Wprowadzona kwota jest niepoprawna." sqref="E9">
      <formula1>ISNUMBER(E9)</formula1>
    </dataValidation>
    <dataValidation type="custom" showDropDown="1" showInputMessage="1" showErrorMessage="1" error="Wprowadzona kwota jest niepoprawna." sqref="F9">
      <formula1>ISNUMBER(F9)</formula1>
    </dataValidation>
    <dataValidation type="custom" showDropDown="1" showInputMessage="1" showErrorMessage="1" error="Wprowadzona kwota jest niepoprawna." sqref="C10">
      <formula1>ISNUMBER(C10)</formula1>
    </dataValidation>
    <dataValidation type="custom" showDropDown="1" showInputMessage="1" showErrorMessage="1" error="Wprowadzona kwota jest niepoprawna." sqref="D10">
      <formula1>ISNUMBER(D10)</formula1>
    </dataValidation>
    <dataValidation type="custom" showDropDown="1" showInputMessage="1" showErrorMessage="1" error="Wprowadzona kwota jest niepoprawna." sqref="E10">
      <formula1>ISNUMBER(E10)</formula1>
    </dataValidation>
    <dataValidation type="custom" showDropDown="1" showInputMessage="1" showErrorMessage="1" error="Wprowadzona kwota jest niepoprawna." sqref="F10">
      <formula1>ISNUMBER(F10)</formula1>
    </dataValidation>
    <dataValidation type="custom" showDropDown="1" showInputMessage="1" showErrorMessage="1" error="Wprowadzona kwota jest niepoprawna." sqref="C11">
      <formula1>ISNUMBER(C11)</formula1>
    </dataValidation>
    <dataValidation type="custom" showDropDown="1" showInputMessage="1" showErrorMessage="1" error="Wprowadzona kwota jest niepoprawna." sqref="D11">
      <formula1>ISNUMBER(D11)</formula1>
    </dataValidation>
    <dataValidation type="custom" showDropDown="1" showInputMessage="1" showErrorMessage="1" error="Wprowadzona kwota jest niepoprawna." sqref="E11">
      <formula1>ISNUMBER(E11)</formula1>
    </dataValidation>
    <dataValidation type="custom" showDropDown="1" showInputMessage="1" showErrorMessage="1" error="Wprowadzona kwota jest niepoprawna." sqref="F11">
      <formula1>ISNUMBER(F11)</formula1>
    </dataValidation>
    <dataValidation type="custom" showDropDown="1" showInputMessage="1" showErrorMessage="1" error="Wprowadzona kwota jest niepoprawna." sqref="C12">
      <formula1>ISNUMBER(C12)</formula1>
    </dataValidation>
    <dataValidation type="custom" showDropDown="1" showInputMessage="1" showErrorMessage="1" error="Wprowadzona kwota jest niepoprawna." sqref="D12">
      <formula1>ISNUMBER(D12)</formula1>
    </dataValidation>
    <dataValidation type="custom" showDropDown="1" showInputMessage="1" showErrorMessage="1" error="Wprowadzona kwota jest niepoprawna." sqref="E12">
      <formula1>ISNUMBER(E12)</formula1>
    </dataValidation>
    <dataValidation type="custom" showDropDown="1" showInputMessage="1" showErrorMessage="1" error="Wprowadzona kwota jest niepoprawna." sqref="F12">
      <formula1>ISNUMBER(F12)</formula1>
    </dataValidation>
    <dataValidation type="custom" showDropDown="1" showInputMessage="1" showErrorMessage="1" error="Wprowadzona kwota jest niepoprawna." sqref="C13">
      <formula1>ISNUMBER(C13)</formula1>
    </dataValidation>
    <dataValidation type="custom" showDropDown="1" showInputMessage="1" showErrorMessage="1" error="Wprowadzona kwota jest niepoprawna." sqref="D13">
      <formula1>ISNUMBER(D13)</formula1>
    </dataValidation>
    <dataValidation type="custom" showDropDown="1" showInputMessage="1" showErrorMessage="1" error="Wprowadzona kwota jest niepoprawna." sqref="E13">
      <formula1>ISNUMBER(E13)</formula1>
    </dataValidation>
    <dataValidation type="custom" showDropDown="1" showInputMessage="1" showErrorMessage="1" error="Wprowadzona kwota jest niepoprawna." sqref="F13">
      <formula1>ISNUMBER(F13)</formula1>
    </dataValidation>
    <dataValidation type="custom" showDropDown="1" showInputMessage="1" showErrorMessage="1" error="Wprowadzona kwota jest niepoprawna." sqref="C14">
      <formula1>ISNUMBER(C14)</formula1>
    </dataValidation>
    <dataValidation type="custom" showDropDown="1" showInputMessage="1" showErrorMessage="1" error="Wprowadzona kwota jest niepoprawna." sqref="D14">
      <formula1>ISNUMBER(D14)</formula1>
    </dataValidation>
    <dataValidation type="custom" showDropDown="1" showInputMessage="1" showErrorMessage="1" error="Wprowadzona kwota jest niepoprawna." sqref="E14">
      <formula1>ISNUMBER(E14)</formula1>
    </dataValidation>
    <dataValidation type="custom" showDropDown="1" showInputMessage="1" showErrorMessage="1" error="Wprowadzona kwota jest niepoprawna." sqref="F14">
      <formula1>ISNUMBER(F14)</formula1>
    </dataValidation>
    <dataValidation type="custom" showDropDown="1" showInputMessage="1" showErrorMessage="1" error="Wprowadzona kwota jest niepoprawna." sqref="C15">
      <formula1>ISNUMBER(C15)</formula1>
    </dataValidation>
    <dataValidation type="custom" showDropDown="1" showInputMessage="1" showErrorMessage="1" error="Wprowadzona kwota jest niepoprawna." sqref="D15">
      <formula1>ISNUMBER(D15)</formula1>
    </dataValidation>
    <dataValidation type="custom" showDropDown="1" showInputMessage="1" showErrorMessage="1" error="Wprowadzona kwota jest niepoprawna." sqref="E15">
      <formula1>ISNUMBER(E15)</formula1>
    </dataValidation>
    <dataValidation type="custom" showDropDown="1" showInputMessage="1" showErrorMessage="1" error="Wprowadzona kwota jest niepoprawna." sqref="F15">
      <formula1>ISNUMBER(F15)</formula1>
    </dataValidation>
    <dataValidation type="custom" showDropDown="1" showInputMessage="1" showErrorMessage="1" error="Wprowadzona kwota jest niepoprawna." sqref="C16">
      <formula1>ISNUMBER(C16)</formula1>
    </dataValidation>
    <dataValidation type="custom" showDropDown="1" showInputMessage="1" showErrorMessage="1" error="Wprowadzona kwota jest niepoprawna." sqref="D16">
      <formula1>ISNUMBER(D16)</formula1>
    </dataValidation>
    <dataValidation type="custom" showDropDown="1" showInputMessage="1" showErrorMessage="1" error="Wprowadzona kwota jest niepoprawna." sqref="E16">
      <formula1>ISNUMBER(E16)</formula1>
    </dataValidation>
    <dataValidation type="custom" showDropDown="1" showInputMessage="1" showErrorMessage="1" error="Wprowadzona kwota jest niepoprawna." sqref="F16">
      <formula1>ISNUMBER(F16)</formula1>
    </dataValidation>
    <dataValidation type="custom" showDropDown="1" showInputMessage="1" showErrorMessage="1" error="Wprowadzona kwota jest niepoprawna." sqref="C18">
      <formula1>ISNUMBER(C18)</formula1>
    </dataValidation>
    <dataValidation type="custom" showDropDown="1" showInputMessage="1" showErrorMessage="1" error="Wprowadzona kwota jest niepoprawna." sqref="D18">
      <formula1>ISNUMBER(D18)</formula1>
    </dataValidation>
    <dataValidation type="custom" showDropDown="1" showInputMessage="1" showErrorMessage="1" error="Wprowadzona kwota jest niepoprawna." sqref="E18">
      <formula1>ISNUMBER(E18)</formula1>
    </dataValidation>
    <dataValidation type="custom" showDropDown="1" showInputMessage="1" showErrorMessage="1" error="Wprowadzona kwota jest niepoprawna." sqref="F18">
      <formula1>ISNUMBER(F18)</formula1>
    </dataValidation>
    <dataValidation type="custom" showDropDown="1" showInputMessage="1" showErrorMessage="1" error="Wprowadzona kwota jest niepoprawna." sqref="C19">
      <formula1>ISNUMBER(C19)</formula1>
    </dataValidation>
    <dataValidation type="custom" showDropDown="1" showInputMessage="1" showErrorMessage="1" error="Wprowadzona kwota jest niepoprawna." sqref="D19">
      <formula1>ISNUMBER(D19)</formula1>
    </dataValidation>
    <dataValidation type="custom" showDropDown="1" showInputMessage="1" showErrorMessage="1" error="Wprowadzona kwota jest niepoprawna." sqref="E19">
      <formula1>ISNUMBER(E19)</formula1>
    </dataValidation>
    <dataValidation type="custom" showDropDown="1" showInputMessage="1" showErrorMessage="1" error="Wprowadzona kwota jest niepoprawna." sqref="F19">
      <formula1>ISNUMBER(F19)</formula1>
    </dataValidation>
    <dataValidation type="custom" showDropDown="1" showInputMessage="1" showErrorMessage="1" error="Wprowadzona kwota jest niepoprawna." sqref="C20">
      <formula1>ISNUMBER(C20)</formula1>
    </dataValidation>
    <dataValidation type="custom" showDropDown="1" showInputMessage="1" showErrorMessage="1" error="Wprowadzona kwota jest niepoprawna." sqref="D20">
      <formula1>ISNUMBER(D20)</formula1>
    </dataValidation>
    <dataValidation type="custom" showDropDown="1" showInputMessage="1" showErrorMessage="1" error="Wprowadzona kwota jest niepoprawna." sqref="E20">
      <formula1>ISNUMBER(E20)</formula1>
    </dataValidation>
    <dataValidation type="custom" showDropDown="1" showInputMessage="1" showErrorMessage="1" error="Wprowadzona kwota jest niepoprawna." sqref="F20">
      <formula1>ISNUMBER(F20)</formula1>
    </dataValidation>
    <dataValidation type="custom" showDropDown="1" showInputMessage="1" showErrorMessage="1" error="Wprowadzona kwota jest niepoprawna." sqref="C21">
      <formula1>ISNUMBER(C21)</formula1>
    </dataValidation>
    <dataValidation type="custom" showDropDown="1" showInputMessage="1" showErrorMessage="1" error="Wprowadzona kwota jest niepoprawna." sqref="D21">
      <formula1>ISNUMBER(D21)</formula1>
    </dataValidation>
    <dataValidation type="custom" showDropDown="1" showInputMessage="1" showErrorMessage="1" error="Wprowadzona kwota jest niepoprawna." sqref="E21">
      <formula1>ISNUMBER(E21)</formula1>
    </dataValidation>
    <dataValidation type="custom" showDropDown="1" showInputMessage="1" showErrorMessage="1" error="Wprowadzona kwota jest niepoprawna." sqref="F21">
      <formula1>ISNUMBER(F21)</formula1>
    </dataValidation>
    <dataValidation type="custom" showDropDown="1" showInputMessage="1" showErrorMessage="1" error="Wprowadzona kwota jest niepoprawna." sqref="C22">
      <formula1>ISNUMBER(C22)</formula1>
    </dataValidation>
    <dataValidation type="custom" showDropDown="1" showInputMessage="1" showErrorMessage="1" error="Wprowadzona kwota jest niepoprawna." sqref="D22">
      <formula1>ISNUMBER(D22)</formula1>
    </dataValidation>
    <dataValidation type="custom" showDropDown="1" showInputMessage="1" showErrorMessage="1" error="Wprowadzona kwota jest niepoprawna." sqref="E22">
      <formula1>ISNUMBER(E22)</formula1>
    </dataValidation>
    <dataValidation type="custom" showDropDown="1" showInputMessage="1" showErrorMessage="1" error="Wprowadzona kwota jest niepoprawna." sqref="F22">
      <formula1>ISNUMBER(F22)</formula1>
    </dataValidation>
    <dataValidation type="custom" showDropDown="1" showInputMessage="1" showErrorMessage="1" error="Wprowadzona kwota jest niepoprawna." sqref="C23">
      <formula1>ISNUMBER(C23)</formula1>
    </dataValidation>
    <dataValidation type="custom" showDropDown="1" showInputMessage="1" showErrorMessage="1" error="Wprowadzona kwota jest niepoprawna." sqref="D23">
      <formula1>ISNUMBER(D23)</formula1>
    </dataValidation>
    <dataValidation type="custom" showDropDown="1" showInputMessage="1" showErrorMessage="1" error="Wprowadzona kwota jest niepoprawna." sqref="E23">
      <formula1>ISNUMBER(E23)</formula1>
    </dataValidation>
    <dataValidation type="custom" showDropDown="1" showInputMessage="1" showErrorMessage="1" error="Wprowadzona kwota jest niepoprawna." sqref="F23">
      <formula1>ISNUMBER(F23)</formula1>
    </dataValidation>
    <dataValidation type="custom" showDropDown="1" showInputMessage="1" showErrorMessage="1" error="Wprowadzona kwota jest niepoprawna." sqref="C24">
      <formula1>ISNUMBER(C24)</formula1>
    </dataValidation>
    <dataValidation type="custom" showDropDown="1" showInputMessage="1" showErrorMessage="1" error="Wprowadzona kwota jest niepoprawna." sqref="D24">
      <formula1>ISNUMBER(D24)</formula1>
    </dataValidation>
    <dataValidation type="custom" showDropDown="1" showInputMessage="1" showErrorMessage="1" error="Wprowadzona kwota jest niepoprawna." sqref="E24">
      <formula1>ISNUMBER(E24)</formula1>
    </dataValidation>
    <dataValidation type="custom" showDropDown="1" showInputMessage="1" showErrorMessage="1" error="Wprowadzona kwota jest niepoprawna." sqref="F24">
      <formula1>ISNUMBER(F24)</formula1>
    </dataValidation>
    <dataValidation type="custom" showDropDown="1" showInputMessage="1" showErrorMessage="1" error="Wprowadzona kwota jest niepoprawna." sqref="C25">
      <formula1>ISNUMBER(C25)</formula1>
    </dataValidation>
    <dataValidation type="custom" showDropDown="1" showInputMessage="1" showErrorMessage="1" error="Wprowadzona kwota jest niepoprawna." sqref="D25">
      <formula1>ISNUMBER(D25)</formula1>
    </dataValidation>
    <dataValidation type="custom" showDropDown="1" showInputMessage="1" showErrorMessage="1" error="Wprowadzona kwota jest niepoprawna." sqref="E25">
      <formula1>ISNUMBER(E25)</formula1>
    </dataValidation>
    <dataValidation type="custom" showDropDown="1" showInputMessage="1" showErrorMessage="1" error="Wprowadzona kwota jest niepoprawna." sqref="F25">
      <formula1>ISNUMBER(F25)</formula1>
    </dataValidation>
    <dataValidation type="custom" showDropDown="1" showInputMessage="1" showErrorMessage="1" error="Wprowadzona kwota jest niepoprawna." sqref="C26">
      <formula1>ISNUMBER(C26)</formula1>
    </dataValidation>
    <dataValidation type="custom" showDropDown="1" showInputMessage="1" showErrorMessage="1" error="Wprowadzona kwota jest niepoprawna." sqref="D26">
      <formula1>ISNUMBER(D26)</formula1>
    </dataValidation>
    <dataValidation type="custom" showDropDown="1" showInputMessage="1" showErrorMessage="1" error="Wprowadzona kwota jest niepoprawna." sqref="E26">
      <formula1>ISNUMBER(E26)</formula1>
    </dataValidation>
    <dataValidation type="custom" showDropDown="1" showInputMessage="1" showErrorMessage="1" error="Wprowadzona kwota jest niepoprawna." sqref="F26">
      <formula1>ISNUMBER(F26)</formula1>
    </dataValidation>
    <dataValidation type="custom" showDropDown="1" showInputMessage="1" showErrorMessage="1" error="Wprowadzona kwota jest niepoprawna." sqref="C27">
      <formula1>ISNUMBER(C27)</formula1>
    </dataValidation>
    <dataValidation type="custom" showDropDown="1" showInputMessage="1" showErrorMessage="1" error="Wprowadzona kwota jest niepoprawna." sqref="D27">
      <formula1>ISNUMBER(D27)</formula1>
    </dataValidation>
    <dataValidation type="custom" showDropDown="1" showInputMessage="1" showErrorMessage="1" error="Wprowadzona kwota jest niepoprawna." sqref="E27">
      <formula1>ISNUMBER(E27)</formula1>
    </dataValidation>
    <dataValidation type="custom" showDropDown="1" showInputMessage="1" showErrorMessage="1" error="Wprowadzona kwota jest niepoprawna." sqref="F27">
      <formula1>ISNUMBER(F27)</formula1>
    </dataValidation>
    <dataValidation type="custom" showDropDown="1" showInputMessage="1" showErrorMessage="1" error="Wprowadzona kwota jest niepoprawna." sqref="C28">
      <formula1>ISNUMBER(C28)</formula1>
    </dataValidation>
    <dataValidation type="custom" showDropDown="1" showInputMessage="1" showErrorMessage="1" error="Wprowadzona kwota jest niepoprawna." sqref="D28">
      <formula1>ISNUMBER(D28)</formula1>
    </dataValidation>
    <dataValidation type="custom" showDropDown="1" showInputMessage="1" showErrorMessage="1" error="Wprowadzona kwota jest niepoprawna." sqref="E28">
      <formula1>ISNUMBER(E28)</formula1>
    </dataValidation>
    <dataValidation type="custom" showDropDown="1" showInputMessage="1" showErrorMessage="1" error="Wprowadzona kwota jest niepoprawna." sqref="F28">
      <formula1>ISNUMBER(F28)</formula1>
    </dataValidation>
    <dataValidation type="custom" showDropDown="1" showInputMessage="1" showErrorMessage="1" error="Wprowadzona kwota jest niepoprawna." sqref="C29">
      <formula1>ISNUMBER(C29)</formula1>
    </dataValidation>
    <dataValidation type="custom" showDropDown="1" showInputMessage="1" showErrorMessage="1" error="Wprowadzona kwota jest niepoprawna." sqref="D29">
      <formula1>ISNUMBER(D29)</formula1>
    </dataValidation>
    <dataValidation type="custom" showDropDown="1" showInputMessage="1" showErrorMessage="1" error="Wprowadzona kwota jest niepoprawna." sqref="E29">
      <formula1>ISNUMBER(E29)</formula1>
    </dataValidation>
    <dataValidation type="custom" showDropDown="1" showInputMessage="1" showErrorMessage="1" error="Wprowadzona kwota jest niepoprawna." sqref="F29">
      <formula1>ISNUMBER(F29)</formula1>
    </dataValidation>
    <dataValidation type="custom" showDropDown="1" showInputMessage="1" showErrorMessage="1" error="Wprowadzona kwota jest niepoprawna." sqref="C30">
      <formula1>ISNUMBER(C30)</formula1>
    </dataValidation>
    <dataValidation type="custom" showDropDown="1" showInputMessage="1" showErrorMessage="1" error="Wprowadzona kwota jest niepoprawna." sqref="D30">
      <formula1>ISNUMBER(D30)</formula1>
    </dataValidation>
    <dataValidation type="custom" showDropDown="1" showInputMessage="1" showErrorMessage="1" error="Wprowadzona kwota jest niepoprawna." sqref="E30">
      <formula1>ISNUMBER(E30)</formula1>
    </dataValidation>
    <dataValidation type="custom" showDropDown="1" showInputMessage="1" showErrorMessage="1" error="Wprowadzona kwota jest niepoprawna." sqref="F30">
      <formula1>ISNUMBER(F30)</formula1>
    </dataValidation>
    <dataValidation type="custom" showDropDown="1" showInputMessage="1" showErrorMessage="1" error="Wprowadzona kwota jest niepoprawna." sqref="C31">
      <formula1>ISNUMBER(C31)</formula1>
    </dataValidation>
    <dataValidation type="custom" showDropDown="1" showInputMessage="1" showErrorMessage="1" error="Wprowadzona kwota jest niepoprawna." sqref="D31">
      <formula1>ISNUMBER(D31)</formula1>
    </dataValidation>
    <dataValidation type="custom" showDropDown="1" showInputMessage="1" showErrorMessage="1" error="Wprowadzona kwota jest niepoprawna." sqref="E31">
      <formula1>ISNUMBER(E31)</formula1>
    </dataValidation>
    <dataValidation type="custom" showDropDown="1" showInputMessage="1" showErrorMessage="1" error="Wprowadzona kwota jest niepoprawna." sqref="F31">
      <formula1>ISNUMBER(F31)</formula1>
    </dataValidation>
    <dataValidation type="custom" showDropDown="1" showInputMessage="1" showErrorMessage="1" error="Wprowadzona kwota jest niepoprawna." sqref="C32">
      <formula1>ISNUMBER(C32)</formula1>
    </dataValidation>
    <dataValidation type="custom" showDropDown="1" showInputMessage="1" showErrorMessage="1" error="Wprowadzona kwota jest niepoprawna." sqref="D32">
      <formula1>ISNUMBER(D32)</formula1>
    </dataValidation>
    <dataValidation type="custom" showDropDown="1" showInputMessage="1" showErrorMessage="1" error="Wprowadzona kwota jest niepoprawna." sqref="E32">
      <formula1>ISNUMBER(E32)</formula1>
    </dataValidation>
    <dataValidation type="custom" showDropDown="1" showInputMessage="1" showErrorMessage="1" error="Wprowadzona kwota jest niepoprawna." sqref="F32">
      <formula1>ISNUMBER(F32)</formula1>
    </dataValidation>
    <dataValidation type="custom" showDropDown="1" showInputMessage="1" showErrorMessage="1" error="Wprowadzona kwota jest niepoprawna." sqref="C33">
      <formula1>ISNUMBER(C33)</formula1>
    </dataValidation>
    <dataValidation type="custom" showDropDown="1" showInputMessage="1" showErrorMessage="1" error="Wprowadzona kwota jest niepoprawna." sqref="D33">
      <formula1>ISNUMBER(D33)</formula1>
    </dataValidation>
    <dataValidation type="custom" showDropDown="1" showInputMessage="1" showErrorMessage="1" error="Wprowadzona kwota jest niepoprawna." sqref="E33">
      <formula1>ISNUMBER(E33)</formula1>
    </dataValidation>
    <dataValidation type="custom" showDropDown="1" showInputMessage="1" showErrorMessage="1" error="Wprowadzona kwota jest niepoprawna." sqref="F33">
      <formula1>ISNUMBER(F33)</formula1>
    </dataValidation>
    <dataValidation type="custom" showDropDown="1" showInputMessage="1" showErrorMessage="1" error="Wprowadzona kwota jest niepoprawna." sqref="C34">
      <formula1>ISNUMBER(C34)</formula1>
    </dataValidation>
    <dataValidation type="custom" showDropDown="1" showInputMessage="1" showErrorMessage="1" error="Wprowadzona kwota jest niepoprawna." sqref="D34">
      <formula1>ISNUMBER(D34)</formula1>
    </dataValidation>
    <dataValidation type="custom" showDropDown="1" showInputMessage="1" showErrorMessage="1" error="Wprowadzona kwota jest niepoprawna." sqref="E34">
      <formula1>ISNUMBER(E34)</formula1>
    </dataValidation>
    <dataValidation type="custom" showDropDown="1" showInputMessage="1" showErrorMessage="1" error="Wprowadzona kwota jest niepoprawna." sqref="F34">
      <formula1>ISNUMBER(F34)</formula1>
    </dataValidation>
    <dataValidation type="custom" showDropDown="1" showInputMessage="1" showErrorMessage="1" error="Wprowadzona kwota jest niepoprawna." sqref="C35">
      <formula1>ISNUMBER(C35)</formula1>
    </dataValidation>
    <dataValidation type="custom" showDropDown="1" showInputMessage="1" showErrorMessage="1" error="Wprowadzona kwota jest niepoprawna." sqref="D35">
      <formula1>ISNUMBER(D35)</formula1>
    </dataValidation>
    <dataValidation type="custom" showDropDown="1" showInputMessage="1" showErrorMessage="1" error="Wprowadzona kwota jest niepoprawna." sqref="E35">
      <formula1>ISNUMBER(E35)</formula1>
    </dataValidation>
    <dataValidation type="custom" showDropDown="1" showInputMessage="1" showErrorMessage="1" error="Wprowadzona kwota jest niepoprawna." sqref="F35">
      <formula1>ISNUMBER(F35)</formula1>
    </dataValidation>
    <dataValidation type="custom" showDropDown="1" showInputMessage="1" showErrorMessage="1" error="Wprowadzona kwota jest niepoprawna." sqref="C36">
      <formula1>ISNUMBER(C36)</formula1>
    </dataValidation>
    <dataValidation type="custom" showDropDown="1" showInputMessage="1" showErrorMessage="1" error="Wprowadzona kwota jest niepoprawna." sqref="D36">
      <formula1>ISNUMBER(D36)</formula1>
    </dataValidation>
    <dataValidation type="custom" showDropDown="1" showInputMessage="1" showErrorMessage="1" error="Wprowadzona kwota jest niepoprawna." sqref="E36">
      <formula1>ISNUMBER(E36)</formula1>
    </dataValidation>
    <dataValidation type="custom" showDropDown="1" showInputMessage="1" showErrorMessage="1" error="Wprowadzona kwota jest niepoprawna." sqref="F36">
      <formula1>ISNUMBER(F36)</formula1>
    </dataValidation>
    <dataValidation type="custom" showDropDown="1" showInputMessage="1" showErrorMessage="1" error="Wprowadzona kwota jest niepoprawna." sqref="C37">
      <formula1>ISNUMBER(C37)</formula1>
    </dataValidation>
    <dataValidation type="custom" showDropDown="1" showInputMessage="1" showErrorMessage="1" error="Wprowadzona kwota jest niepoprawna." sqref="D37">
      <formula1>ISNUMBER(D37)</formula1>
    </dataValidation>
    <dataValidation type="custom" showDropDown="1" showInputMessage="1" showErrorMessage="1" error="Wprowadzona kwota jest niepoprawna." sqref="E37">
      <formula1>ISNUMBER(E37)</formula1>
    </dataValidation>
    <dataValidation type="custom" showDropDown="1" showInputMessage="1" showErrorMessage="1" error="Wprowadzona kwota jest niepoprawna." sqref="F37">
      <formula1>ISNUMBER(F37)</formula1>
    </dataValidation>
    <dataValidation type="custom" showDropDown="1" showInputMessage="1" showErrorMessage="1" error="Wprowadzona kwota jest niepoprawna." sqref="C38">
      <formula1>ISNUMBER(C38)</formula1>
    </dataValidation>
    <dataValidation type="custom" showDropDown="1" showInputMessage="1" showErrorMessage="1" error="Wprowadzona kwota jest niepoprawna." sqref="D38">
      <formula1>ISNUMBER(D38)</formula1>
    </dataValidation>
    <dataValidation type="custom" showDropDown="1" showInputMessage="1" showErrorMessage="1" error="Wprowadzona kwota jest niepoprawna." sqref="E38">
      <formula1>ISNUMBER(E38)</formula1>
    </dataValidation>
    <dataValidation type="custom" showDropDown="1" showInputMessage="1" showErrorMessage="1" error="Wprowadzona kwota jest niepoprawna." sqref="F38">
      <formula1>ISNUMBER(F38)</formula1>
    </dataValidation>
    <dataValidation type="custom" showDropDown="1" showInputMessage="1" showErrorMessage="1" error="Wprowadzona kwota jest niepoprawna." sqref="C39">
      <formula1>ISNUMBER(C39)</formula1>
    </dataValidation>
    <dataValidation type="custom" showDropDown="1" showInputMessage="1" showErrorMessage="1" error="Wprowadzona kwota jest niepoprawna." sqref="D39">
      <formula1>ISNUMBER(D39)</formula1>
    </dataValidation>
    <dataValidation type="custom" showDropDown="1" showInputMessage="1" showErrorMessage="1" error="Wprowadzona kwota jest niepoprawna." sqref="E39">
      <formula1>ISNUMBER(E39)</formula1>
    </dataValidation>
    <dataValidation type="custom" showDropDown="1" showInputMessage="1" showErrorMessage="1" error="Wprowadzona kwota jest niepoprawna." sqref="F39">
      <formula1>ISNUMBER(F39)</formula1>
    </dataValidation>
    <dataValidation type="custom" showDropDown="1" showInputMessage="1" showErrorMessage="1" error="Wprowadzona kwota jest niepoprawna." sqref="C41">
      <formula1>ISNUMBER(C41)</formula1>
    </dataValidation>
    <dataValidation type="custom" showDropDown="1" showInputMessage="1" showErrorMessage="1" error="Wprowadzona kwota jest niepoprawna." sqref="D41">
      <formula1>ISNUMBER(D41)</formula1>
    </dataValidation>
    <dataValidation type="custom" showDropDown="1" showInputMessage="1" showErrorMessage="1" error="Wprowadzona kwota jest niepoprawna." sqref="E41">
      <formula1>ISNUMBER(E41)</formula1>
    </dataValidation>
    <dataValidation type="custom" showDropDown="1" showInputMessage="1" showErrorMessage="1" error="Wprowadzona kwota jest niepoprawna." sqref="F41">
      <formula1>ISNUMBER(F41)</formula1>
    </dataValidation>
    <dataValidation type="custom" showDropDown="1" showInputMessage="1" showErrorMessage="1" error="Wprowadzona kwota jest niepoprawna." sqref="C42">
      <formula1>ISNUMBER(C42)</formula1>
    </dataValidation>
    <dataValidation type="custom" showDropDown="1" showInputMessage="1" showErrorMessage="1" error="Wprowadzona kwota jest niepoprawna." sqref="D42">
      <formula1>ISNUMBER(D42)</formula1>
    </dataValidation>
    <dataValidation type="custom" showDropDown="1" showInputMessage="1" showErrorMessage="1" error="Wprowadzona kwota jest niepoprawna." sqref="E42">
      <formula1>ISNUMBER(E42)</formula1>
    </dataValidation>
    <dataValidation type="custom" showDropDown="1" showInputMessage="1" showErrorMessage="1" error="Wprowadzona kwota jest niepoprawna." sqref="F42">
      <formula1>ISNUMBER(F42)</formula1>
    </dataValidation>
    <dataValidation type="custom" showDropDown="1" showInputMessage="1" showErrorMessage="1" error="Wprowadzona kwota jest niepoprawna." sqref="C43">
      <formula1>ISNUMBER(C43)</formula1>
    </dataValidation>
    <dataValidation type="custom" showDropDown="1" showInputMessage="1" showErrorMessage="1" error="Wprowadzona kwota jest niepoprawna." sqref="D43">
      <formula1>ISNUMBER(D43)</formula1>
    </dataValidation>
    <dataValidation type="custom" showDropDown="1" showInputMessage="1" showErrorMessage="1" error="Wprowadzona kwota jest niepoprawna." sqref="E43">
      <formula1>ISNUMBER(E43)</formula1>
    </dataValidation>
    <dataValidation type="custom" showDropDown="1" showInputMessage="1" showErrorMessage="1" error="Wprowadzona kwota jest niepoprawna." sqref="F43">
      <formula1>ISNUMBER(F43)</formula1>
    </dataValidation>
    <dataValidation type="custom" showDropDown="1" showInputMessage="1" showErrorMessage="1" error="Wprowadzona kwota jest niepoprawna." sqref="C44">
      <formula1>ISNUMBER(C44)</formula1>
    </dataValidation>
    <dataValidation type="custom" showDropDown="1" showInputMessage="1" showErrorMessage="1" error="Wprowadzona kwota jest niepoprawna." sqref="D44">
      <formula1>ISNUMBER(D44)</formula1>
    </dataValidation>
    <dataValidation type="custom" showDropDown="1" showInputMessage="1" showErrorMessage="1" error="Wprowadzona kwota jest niepoprawna." sqref="E44">
      <formula1>ISNUMBER(E44)</formula1>
    </dataValidation>
    <dataValidation type="custom" showDropDown="1" showInputMessage="1" showErrorMessage="1" error="Wprowadzona kwota jest niepoprawna." sqref="F44">
      <formula1>ISNUMBER(F44)</formula1>
    </dataValidation>
    <dataValidation type="custom" showDropDown="1" showInputMessage="1" showErrorMessage="1" error="Wprowadzona kwota jest niepoprawna." sqref="C45">
      <formula1>ISNUMBER(C45)</formula1>
    </dataValidation>
    <dataValidation type="custom" showDropDown="1" showInputMessage="1" showErrorMessage="1" error="Wprowadzona kwota jest niepoprawna." sqref="D45">
      <formula1>ISNUMBER(D45)</formula1>
    </dataValidation>
    <dataValidation type="custom" showDropDown="1" showInputMessage="1" showErrorMessage="1" error="Wprowadzona kwota jest niepoprawna." sqref="E45">
      <formula1>ISNUMBER(E45)</formula1>
    </dataValidation>
    <dataValidation type="custom" showDropDown="1" showInputMessage="1" showErrorMessage="1" error="Wprowadzona kwota jest niepoprawna." sqref="F45">
      <formula1>ISNUMBER(F45)</formula1>
    </dataValidation>
    <dataValidation type="custom" showDropDown="1" showInputMessage="1" showErrorMessage="1" error="Wprowadzona kwota jest niepoprawna." sqref="C46">
      <formula1>ISNUMBER(C46)</formula1>
    </dataValidation>
    <dataValidation type="custom" showDropDown="1" showInputMessage="1" showErrorMessage="1" error="Wprowadzona kwota jest niepoprawna." sqref="D46">
      <formula1>ISNUMBER(D46)</formula1>
    </dataValidation>
    <dataValidation type="custom" showDropDown="1" showInputMessage="1" showErrorMessage="1" error="Wprowadzona kwota jest niepoprawna." sqref="E46">
      <formula1>ISNUMBER(E46)</formula1>
    </dataValidation>
    <dataValidation type="custom" showDropDown="1" showInputMessage="1" showErrorMessage="1" error="Wprowadzona kwota jest niepoprawna." sqref="F46">
      <formula1>ISNUMBER(F46)</formula1>
    </dataValidation>
    <dataValidation type="custom" showDropDown="1" showInputMessage="1" showErrorMessage="1" error="Wprowadzona kwota jest niepoprawna." sqref="C47">
      <formula1>ISNUMBER(C47)</formula1>
    </dataValidation>
    <dataValidation type="custom" showDropDown="1" showInputMessage="1" showErrorMessage="1" error="Wprowadzona kwota jest niepoprawna." sqref="D47">
      <formula1>ISNUMBER(D47)</formula1>
    </dataValidation>
    <dataValidation type="custom" showDropDown="1" showInputMessage="1" showErrorMessage="1" error="Wprowadzona kwota jest niepoprawna." sqref="E47">
      <formula1>ISNUMBER(E47)</formula1>
    </dataValidation>
    <dataValidation type="custom" showDropDown="1" showInputMessage="1" showErrorMessage="1" error="Wprowadzona kwota jest niepoprawna." sqref="F47">
      <formula1>ISNUMBER(F47)</formula1>
    </dataValidation>
    <dataValidation type="custom" showDropDown="1" showInputMessage="1" showErrorMessage="1" error="Wprowadzona kwota jest niepoprawna." sqref="C48">
      <formula1>ISNUMBER(C48)</formula1>
    </dataValidation>
    <dataValidation type="custom" showDropDown="1" showInputMessage="1" showErrorMessage="1" error="Wprowadzona kwota jest niepoprawna." sqref="D48">
      <formula1>ISNUMBER(D48)</formula1>
    </dataValidation>
    <dataValidation type="custom" showDropDown="1" showInputMessage="1" showErrorMessage="1" error="Wprowadzona kwota jest niepoprawna." sqref="E48">
      <formula1>ISNUMBER(E48)</formula1>
    </dataValidation>
    <dataValidation type="custom" showDropDown="1" showInputMessage="1" showErrorMessage="1" error="Wprowadzona kwota jest niepoprawna." sqref="F48">
      <formula1>ISNUMBER(F48)</formula1>
    </dataValidation>
    <dataValidation type="custom" showDropDown="1" showInputMessage="1" showErrorMessage="1" error="Wprowadzona kwota jest niepoprawna." sqref="C49">
      <formula1>ISNUMBER(C49)</formula1>
    </dataValidation>
    <dataValidation type="custom" showDropDown="1" showInputMessage="1" showErrorMessage="1" error="Wprowadzona kwota jest niepoprawna." sqref="D49">
      <formula1>ISNUMBER(D49)</formula1>
    </dataValidation>
    <dataValidation type="custom" showDropDown="1" showInputMessage="1" showErrorMessage="1" error="Wprowadzona kwota jest niepoprawna." sqref="E49">
      <formula1>ISNUMBER(E49)</formula1>
    </dataValidation>
    <dataValidation type="custom" showDropDown="1" showInputMessage="1" showErrorMessage="1" error="Wprowadzona kwota jest niepoprawna." sqref="F49">
      <formula1>ISNUMBER(F49)</formula1>
    </dataValidation>
    <dataValidation type="custom" showDropDown="1" showInputMessage="1" showErrorMessage="1" error="Wprowadzona kwota jest niepoprawna." sqref="C50">
      <formula1>ISNUMBER(C50)</formula1>
    </dataValidation>
    <dataValidation type="custom" showDropDown="1" showInputMessage="1" showErrorMessage="1" error="Wprowadzona kwota jest niepoprawna." sqref="D50">
      <formula1>ISNUMBER(D50)</formula1>
    </dataValidation>
    <dataValidation type="custom" showDropDown="1" showInputMessage="1" showErrorMessage="1" error="Wprowadzona kwota jest niepoprawna." sqref="E50">
      <formula1>ISNUMBER(E50)</formula1>
    </dataValidation>
    <dataValidation type="custom" showDropDown="1" showInputMessage="1" showErrorMessage="1" error="Wprowadzona kwota jest niepoprawna." sqref="F50">
      <formula1>ISNUMBER(F50)</formula1>
    </dataValidation>
    <dataValidation type="custom" showDropDown="1" showInputMessage="1" showErrorMessage="1" error="Wprowadzona kwota jest niepoprawna." sqref="C51">
      <formula1>ISNUMBER(C51)</formula1>
    </dataValidation>
    <dataValidation type="custom" showDropDown="1" showInputMessage="1" showErrorMessage="1" error="Wprowadzona kwota jest niepoprawna." sqref="D51">
      <formula1>ISNUMBER(D51)</formula1>
    </dataValidation>
    <dataValidation type="custom" showDropDown="1" showInputMessage="1" showErrorMessage="1" error="Wprowadzona kwota jest niepoprawna." sqref="E51">
      <formula1>ISNUMBER(E51)</formula1>
    </dataValidation>
    <dataValidation type="custom" showDropDown="1" showInputMessage="1" showErrorMessage="1" error="Wprowadzona kwota jest niepoprawna." sqref="F51">
      <formula1>ISNUMBER(F51)</formula1>
    </dataValidation>
    <dataValidation type="custom" showDropDown="1" showInputMessage="1" showErrorMessage="1" error="Wprowadzona kwota jest niepoprawna." sqref="C52">
      <formula1>ISNUMBER(C52)</formula1>
    </dataValidation>
    <dataValidation type="custom" showDropDown="1" showInputMessage="1" showErrorMessage="1" error="Wprowadzona kwota jest niepoprawna." sqref="D52">
      <formula1>ISNUMBER(D52)</formula1>
    </dataValidation>
    <dataValidation type="custom" showDropDown="1" showInputMessage="1" showErrorMessage="1" error="Wprowadzona kwota jest niepoprawna." sqref="E52">
      <formula1>ISNUMBER(E52)</formula1>
    </dataValidation>
    <dataValidation type="custom" showDropDown="1" showInputMessage="1" showErrorMessage="1" error="Wprowadzona kwota jest niepoprawna." sqref="F52">
      <formula1>ISNUMBER(F52)</formula1>
    </dataValidation>
    <dataValidation type="custom" showDropDown="1" showInputMessage="1" showErrorMessage="1" error="Wprowadzona kwota jest niepoprawna." sqref="C53">
      <formula1>ISNUMBER(C53)</formula1>
    </dataValidation>
    <dataValidation type="custom" showDropDown="1" showInputMessage="1" showErrorMessage="1" error="Wprowadzona kwota jest niepoprawna." sqref="D53">
      <formula1>ISNUMBER(D53)</formula1>
    </dataValidation>
    <dataValidation type="custom" showDropDown="1" showInputMessage="1" showErrorMessage="1" error="Wprowadzona kwota jest niepoprawna." sqref="E53">
      <formula1>ISNUMBER(E53)</formula1>
    </dataValidation>
    <dataValidation type="custom" showDropDown="1" showInputMessage="1" showErrorMessage="1" error="Wprowadzona kwota jest niepoprawna." sqref="F53">
      <formula1>ISNUMBER(F53)</formula1>
    </dataValidation>
    <dataValidation type="custom" showDropDown="1" showInputMessage="1" showErrorMessage="1" error="Wprowadzona kwota jest niepoprawna." sqref="C54">
      <formula1>ISNUMBER(C54)</formula1>
    </dataValidation>
    <dataValidation type="custom" showDropDown="1" showInputMessage="1" showErrorMessage="1" error="Wprowadzona kwota jest niepoprawna." sqref="D54">
      <formula1>ISNUMBER(D54)</formula1>
    </dataValidation>
    <dataValidation type="custom" showDropDown="1" showInputMessage="1" showErrorMessage="1" error="Wprowadzona kwota jest niepoprawna." sqref="E54">
      <formula1>ISNUMBER(E54)</formula1>
    </dataValidation>
    <dataValidation type="custom" showDropDown="1" showInputMessage="1" showErrorMessage="1" error="Wprowadzona kwota jest niepoprawna." sqref="F54">
      <formula1>ISNUMBER(F54)</formula1>
    </dataValidation>
    <dataValidation type="custom" showDropDown="1" showInputMessage="1" showErrorMessage="1" error="Wprowadzona kwota jest niepoprawna." sqref="C55">
      <formula1>ISNUMBER(C55)</formula1>
    </dataValidation>
    <dataValidation type="custom" showDropDown="1" showInputMessage="1" showErrorMessage="1" error="Wprowadzona kwota jest niepoprawna." sqref="D55">
      <formula1>ISNUMBER(D55)</formula1>
    </dataValidation>
    <dataValidation type="custom" showDropDown="1" showInputMessage="1" showErrorMessage="1" error="Wprowadzona kwota jest niepoprawna." sqref="E55">
      <formula1>ISNUMBER(E55)</formula1>
    </dataValidation>
    <dataValidation type="custom" showDropDown="1" showInputMessage="1" showErrorMessage="1" error="Wprowadzona kwota jest niepoprawna." sqref="F55">
      <formula1>ISNUMBER(F55)</formula1>
    </dataValidation>
    <dataValidation type="custom" showDropDown="1" showInputMessage="1" showErrorMessage="1" error="Wprowadzona kwota jest niepoprawna." sqref="C56">
      <formula1>ISNUMBER(C56)</formula1>
    </dataValidation>
    <dataValidation type="custom" showDropDown="1" showInputMessage="1" showErrorMessage="1" error="Wprowadzona kwota jest niepoprawna." sqref="D56">
      <formula1>ISNUMBER(D56)</formula1>
    </dataValidation>
    <dataValidation type="custom" showDropDown="1" showInputMessage="1" showErrorMessage="1" error="Wprowadzona kwota jest niepoprawna." sqref="E56">
      <formula1>ISNUMBER(E56)</formula1>
    </dataValidation>
    <dataValidation type="custom" showDropDown="1" showInputMessage="1" showErrorMessage="1" error="Wprowadzona kwota jest niepoprawna." sqref="F56">
      <formula1>ISNUMBER(F56)</formula1>
    </dataValidation>
    <dataValidation type="custom" showDropDown="1" showInputMessage="1" showErrorMessage="1" error="Wprowadzona kwota jest niepoprawna." sqref="C57">
      <formula1>ISNUMBER(C57)</formula1>
    </dataValidation>
    <dataValidation type="custom" showDropDown="1" showInputMessage="1" showErrorMessage="1" error="Wprowadzona kwota jest niepoprawna." sqref="D57">
      <formula1>ISNUMBER(D57)</formula1>
    </dataValidation>
    <dataValidation type="custom" showDropDown="1" showInputMessage="1" showErrorMessage="1" error="Wprowadzona kwota jest niepoprawna." sqref="E57">
      <formula1>ISNUMBER(E57)</formula1>
    </dataValidation>
    <dataValidation type="custom" showDropDown="1" showInputMessage="1" showErrorMessage="1" error="Wprowadzona kwota jest niepoprawna." sqref="F57">
      <formula1>ISNUMBER(F57)</formula1>
    </dataValidation>
    <dataValidation type="custom" showDropDown="1" showInputMessage="1" showErrorMessage="1" error="Wprowadzona kwota jest niepoprawna." sqref="C58">
      <formula1>ISNUMBER(C58)</formula1>
    </dataValidation>
    <dataValidation type="custom" showDropDown="1" showInputMessage="1" showErrorMessage="1" error="Wprowadzona kwota jest niepoprawna." sqref="D58">
      <formula1>ISNUMBER(D58)</formula1>
    </dataValidation>
    <dataValidation type="custom" showDropDown="1" showInputMessage="1" showErrorMessage="1" error="Wprowadzona kwota jest niepoprawna." sqref="E58">
      <formula1>ISNUMBER(E58)</formula1>
    </dataValidation>
    <dataValidation type="custom" showDropDown="1" showInputMessage="1" showErrorMessage="1" error="Wprowadzona kwota jest niepoprawna." sqref="F58">
      <formula1>ISNUMBER(F58)</formula1>
    </dataValidation>
    <dataValidation type="custom" showDropDown="1" showInputMessage="1" showErrorMessage="1" error="Wprowadzona kwota jest niepoprawna." sqref="C59">
      <formula1>ISNUMBER(C59)</formula1>
    </dataValidation>
    <dataValidation type="custom" showDropDown="1" showInputMessage="1" showErrorMessage="1" error="Wprowadzona kwota jest niepoprawna." sqref="D59">
      <formula1>ISNUMBER(D59)</formula1>
    </dataValidation>
    <dataValidation type="custom" showDropDown="1" showInputMessage="1" showErrorMessage="1" error="Wprowadzona kwota jest niepoprawna." sqref="E59">
      <formula1>ISNUMBER(E59)</formula1>
    </dataValidation>
    <dataValidation type="custom" showDropDown="1" showInputMessage="1" showErrorMessage="1" error="Wprowadzona kwota jest niepoprawna." sqref="F59">
      <formula1>ISNUMBER(F59)</formula1>
    </dataValidation>
    <dataValidation type="custom" showDropDown="1" showInputMessage="1" showErrorMessage="1" error="Wprowadzona kwota jest niepoprawna." sqref="C60">
      <formula1>ISNUMBER(C60)</formula1>
    </dataValidation>
    <dataValidation type="custom" showDropDown="1" showInputMessage="1" showErrorMessage="1" error="Wprowadzona kwota jest niepoprawna." sqref="D60">
      <formula1>ISNUMBER(D60)</formula1>
    </dataValidation>
    <dataValidation type="custom" showDropDown="1" showInputMessage="1" showErrorMessage="1" error="Wprowadzona kwota jest niepoprawna." sqref="E60">
      <formula1>ISNUMBER(E60)</formula1>
    </dataValidation>
    <dataValidation type="custom" showDropDown="1" showInputMessage="1" showErrorMessage="1" error="Wprowadzona kwota jest niepoprawna." sqref="F60">
      <formula1>ISNUMBER(F60)</formula1>
    </dataValidation>
    <dataValidation type="custom" showDropDown="1" showInputMessage="1" showErrorMessage="1" error="Wprowadzona kwota jest niepoprawna." sqref="C61">
      <formula1>ISNUMBER(C61)</formula1>
    </dataValidation>
    <dataValidation type="custom" showDropDown="1" showInputMessage="1" showErrorMessage="1" error="Wprowadzona kwota jest niepoprawna." sqref="D61">
      <formula1>ISNUMBER(D61)</formula1>
    </dataValidation>
    <dataValidation type="custom" showDropDown="1" showInputMessage="1" showErrorMessage="1" error="Wprowadzona kwota jest niepoprawna." sqref="E61">
      <formula1>ISNUMBER(E61)</formula1>
    </dataValidation>
    <dataValidation type="custom" showDropDown="1" showInputMessage="1" showErrorMessage="1" error="Wprowadzona kwota jest niepoprawna." sqref="F61">
      <formula1>ISNUMBER(F61)</formula1>
    </dataValidation>
    <dataValidation type="custom" showDropDown="1" showInputMessage="1" showErrorMessage="1" error="Wprowadzona kwota jest niepoprawna." sqref="C62">
      <formula1>ISNUMBER(C62)</formula1>
    </dataValidation>
    <dataValidation type="custom" showDropDown="1" showInputMessage="1" showErrorMessage="1" error="Wprowadzona kwota jest niepoprawna." sqref="D62">
      <formula1>ISNUMBER(D62)</formula1>
    </dataValidation>
    <dataValidation type="custom" showDropDown="1" showInputMessage="1" showErrorMessage="1" error="Wprowadzona kwota jest niepoprawna." sqref="E62">
      <formula1>ISNUMBER(E62)</formula1>
    </dataValidation>
    <dataValidation type="custom" showDropDown="1" showInputMessage="1" showErrorMessage="1" error="Wprowadzona kwota jest niepoprawna." sqref="F62">
      <formula1>ISNUMBER(F62)</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1">
    <tablePart r:id="rId1"/>
  </tableParts>
</worksheet>
</file>

<file path=xl/worksheets/sheet7.xml><?xml version="1.0" encoding="utf-8"?>
<worksheet xmlns:r="http://schemas.openxmlformats.org/officeDocument/2006/relationships" xmlns="http://schemas.openxmlformats.org/spreadsheetml/2006/main">
  <sheetPr>
    <pageSetUpPr fitToPage="1"/>
  </sheetPr>
  <sheetViews>
    <sheetView tabSelected="1" workbookViewId="0" topLeftCell="A38">
      <selection activeCell="E47" sqref="E47"/>
    </sheetView>
  </sheetViews>
  <sheetFormatPr defaultRowHeight="15"/>
  <cols>
    <col min="2" max="2" width="56.85547" style="2" customWidth="1"/>
    <col min="3" max="3" width="16.14063" style="2" customWidth="1"/>
    <col min="4" max="4" width="11.14063" style="2" customWidth="1"/>
    <col min="5" max="5" width="11" style="2" customWidth="1"/>
    <col min="6" max="6" width="11" style="2" customWidth="1"/>
    <col min="7" max="7" width="11.14063" style="2" customWidth="1"/>
    <col min="8" max="8" width="11" style="2" customWidth="1"/>
    <col min="9" max="9" width="5.710938" style="2" customWidth="1"/>
  </cols>
  <sheetData>
    <row r="2" ht="20.66929" customHeight="1">
      <c r="B2" s="23" t="s">
        <v>324</v>
      </c>
      <c r="C2" s="24"/>
      <c r="D2" s="24"/>
      <c r="E2" s="24"/>
      <c r="F2" s="24"/>
      <c r="G2" s="24"/>
      <c r="H2" s="24"/>
      <c r="I2" s="25"/>
    </row>
    <row r="3" ht="20.66929" customHeight="1">
      <c r="B3" s="26"/>
      <c r="C3" s="23" t="s">
        <v>325</v>
      </c>
      <c r="D3" s="24"/>
      <c r="E3" s="25"/>
      <c r="F3" s="23" t="s">
        <v>326</v>
      </c>
      <c r="G3" s="24"/>
      <c r="H3" s="24"/>
      <c r="I3" s="25"/>
    </row>
    <row r="4" ht="50.66929" customHeight="1">
      <c r="B4" s="16" t="s">
        <v>56</v>
      </c>
      <c r="C4" s="16" t="s">
        <v>327</v>
      </c>
      <c r="D4" s="16" t="s">
        <v>328</v>
      </c>
      <c r="E4" s="16" t="s">
        <v>329</v>
      </c>
      <c r="F4" s="16" t="s">
        <v>330</v>
      </c>
      <c r="G4" s="16" t="s">
        <v>331</v>
      </c>
      <c r="H4" s="16" t="s">
        <v>332</v>
      </c>
      <c r="I4" s="16" t="s">
        <v>60</v>
      </c>
    </row>
    <row r="5" ht="20.66929" customHeight="1">
      <c r="B5" s="19" t="s">
        <v>333</v>
      </c>
      <c r="C5" s="14">
        <v>-5151</v>
      </c>
      <c r="D5" s="9"/>
      <c r="E5" s="9"/>
      <c r="F5" s="14">
        <v>-19146</v>
      </c>
      <c r="G5" s="9"/>
      <c r="H5" s="9"/>
      <c r="I5" s="6"/>
    </row>
    <row r="6" ht="41.66929" customHeight="1">
      <c r="B6" s="19" t="s">
        <v>334</v>
      </c>
      <c r="C6" s="18">
        <f>D6+E6</f>
        <v>12146</v>
      </c>
      <c r="D6" s="14">
        <v>0</v>
      </c>
      <c r="E6" s="18">
        <f>E8+E9+E10+E7</f>
        <v>12146</v>
      </c>
      <c r="F6" s="18">
        <f>G6+H6</f>
        <v>8227</v>
      </c>
      <c r="G6" s="14">
        <v>0</v>
      </c>
      <c r="H6" s="18">
        <f>H8+H9+H10+H7</f>
        <v>8227</v>
      </c>
      <c r="I6" s="14">
        <v>4</v>
      </c>
    </row>
    <row r="7" ht="80.6693" customHeight="1">
      <c r="B7" s="27" t="s">
        <v>335</v>
      </c>
      <c r="C7" s="14">
        <v>147</v>
      </c>
      <c r="D7" s="14">
        <v>0</v>
      </c>
      <c r="E7" s="14">
        <v>147</v>
      </c>
      <c r="F7" s="14">
        <v>0</v>
      </c>
      <c r="G7" s="14">
        <v>0</v>
      </c>
      <c r="H7" s="14">
        <v>0</v>
      </c>
      <c r="I7" s="14">
        <v>3</v>
      </c>
    </row>
    <row r="8" ht="80.6693" customHeight="1">
      <c r="B8" s="27" t="s">
        <v>336</v>
      </c>
      <c r="C8" s="14">
        <v>0</v>
      </c>
      <c r="D8" s="14">
        <v>0</v>
      </c>
      <c r="E8" s="14">
        <v>0</v>
      </c>
      <c r="F8" s="14">
        <v>2</v>
      </c>
      <c r="G8" s="14">
        <v>0</v>
      </c>
      <c r="H8" s="14">
        <v>2</v>
      </c>
      <c r="I8" s="14">
        <v>3</v>
      </c>
    </row>
    <row r="9" ht="80.6693" customHeight="1">
      <c r="B9" s="27" t="s">
        <v>337</v>
      </c>
      <c r="C9" s="14">
        <v>11694</v>
      </c>
      <c r="D9" s="14">
        <v>0</v>
      </c>
      <c r="E9" s="14">
        <v>11694</v>
      </c>
      <c r="F9" s="14">
        <v>8215</v>
      </c>
      <c r="G9" s="14">
        <v>0</v>
      </c>
      <c r="H9" s="14">
        <v>8215</v>
      </c>
      <c r="I9" s="14">
        <v>3</v>
      </c>
    </row>
    <row r="10" ht="80.6693" customHeight="1">
      <c r="B10" s="27" t="s">
        <v>338</v>
      </c>
      <c r="C10" s="14">
        <v>305</v>
      </c>
      <c r="D10" s="14">
        <v>0</v>
      </c>
      <c r="E10" s="14">
        <v>305</v>
      </c>
      <c r="F10" s="14">
        <v>10</v>
      </c>
      <c r="G10" s="14">
        <v>0</v>
      </c>
      <c r="H10" s="14">
        <v>10</v>
      </c>
      <c r="I10" s="14">
        <v>3</v>
      </c>
    </row>
    <row r="11" ht="20.66929" customHeight="1">
      <c r="B11" s="19" t="s">
        <v>339</v>
      </c>
      <c r="C11" s="18">
        <f>D11+E11</f>
        <v>5</v>
      </c>
      <c r="D11" s="14">
        <v>0</v>
      </c>
      <c r="E11" s="18">
        <f>E12</f>
        <v>5</v>
      </c>
      <c r="F11" s="18">
        <f>G11+H11</f>
        <v>0</v>
      </c>
      <c r="G11" s="14">
        <v>0</v>
      </c>
      <c r="H11" s="14">
        <v>0</v>
      </c>
      <c r="I11" s="14">
        <v>4</v>
      </c>
    </row>
    <row r="12" ht="80.6693" customHeight="1">
      <c r="B12" s="27" t="s">
        <v>340</v>
      </c>
      <c r="C12" s="14">
        <v>5</v>
      </c>
      <c r="D12" s="14">
        <v>0</v>
      </c>
      <c r="E12" s="14">
        <v>5</v>
      </c>
      <c r="F12" s="14">
        <v>0</v>
      </c>
      <c r="G12" s="14">
        <v>0</v>
      </c>
      <c r="H12" s="14">
        <v>0</v>
      </c>
      <c r="I12" s="14">
        <v>3</v>
      </c>
    </row>
    <row r="13" ht="29.66929" customHeight="1">
      <c r="B13" s="19" t="s">
        <v>341</v>
      </c>
      <c r="C13" s="18">
        <f>D13+E13</f>
        <v>8687</v>
      </c>
      <c r="D13" s="14">
        <v>0</v>
      </c>
      <c r="E13" s="18">
        <f>E14</f>
        <v>8687</v>
      </c>
      <c r="F13" s="18">
        <f>G13+H13</f>
        <v>5345</v>
      </c>
      <c r="G13" s="14">
        <v>0</v>
      </c>
      <c r="H13" s="18">
        <f>H14</f>
        <v>5345</v>
      </c>
      <c r="I13" s="14">
        <v>4</v>
      </c>
    </row>
    <row r="14" ht="80.6693" customHeight="1">
      <c r="B14" s="27" t="s">
        <v>342</v>
      </c>
      <c r="C14" s="14">
        <v>8687</v>
      </c>
      <c r="D14" s="14">
        <v>0</v>
      </c>
      <c r="E14" s="14">
        <v>8687</v>
      </c>
      <c r="F14" s="14">
        <v>5345</v>
      </c>
      <c r="G14" s="14">
        <v>0</v>
      </c>
      <c r="H14" s="14">
        <v>5345</v>
      </c>
      <c r="I14" s="14">
        <v>3</v>
      </c>
    </row>
    <row r="15" ht="41.66929" customHeight="1">
      <c r="B15" s="19" t="s">
        <v>343</v>
      </c>
      <c r="C15" s="18">
        <f>D15+E15</f>
        <v>8559</v>
      </c>
      <c r="D15" s="14">
        <v>0</v>
      </c>
      <c r="E15" s="18">
        <f>E16+E17+E18+E19+E20+E21+E22+E23</f>
        <v>8559</v>
      </c>
      <c r="F15" s="18">
        <f>G15+H15</f>
        <v>21277</v>
      </c>
      <c r="G15" s="14">
        <v>0</v>
      </c>
      <c r="H15" s="18">
        <f>H16+H17+H18+H19+H20+H21+H22+H23</f>
        <v>21277</v>
      </c>
      <c r="I15" s="14">
        <v>4</v>
      </c>
    </row>
    <row r="16" ht="80.6693" customHeight="1">
      <c r="B16" s="27" t="s">
        <v>344</v>
      </c>
      <c r="C16" s="14">
        <v>8269</v>
      </c>
      <c r="D16" s="14">
        <v>0</v>
      </c>
      <c r="E16" s="14">
        <v>8269</v>
      </c>
      <c r="F16" s="14">
        <v>21040</v>
      </c>
      <c r="G16" s="14">
        <v>0</v>
      </c>
      <c r="H16" s="14">
        <v>21040</v>
      </c>
      <c r="I16" s="14">
        <v>3</v>
      </c>
    </row>
    <row r="17" ht="80.6693" customHeight="1">
      <c r="B17" s="27" t="s">
        <v>345</v>
      </c>
      <c r="C17" s="14">
        <v>98</v>
      </c>
      <c r="D17" s="14">
        <v>0</v>
      </c>
      <c r="E17" s="14">
        <v>98</v>
      </c>
      <c r="F17" s="14">
        <v>97</v>
      </c>
      <c r="G17" s="14">
        <v>0</v>
      </c>
      <c r="H17" s="14">
        <v>97</v>
      </c>
      <c r="I17" s="14">
        <v>3</v>
      </c>
    </row>
    <row r="18" ht="80.6693" customHeight="1">
      <c r="B18" s="27" t="s">
        <v>346</v>
      </c>
      <c r="C18" s="14">
        <v>56</v>
      </c>
      <c r="D18" s="14">
        <v>0</v>
      </c>
      <c r="E18" s="14">
        <v>56</v>
      </c>
      <c r="F18" s="14">
        <v>51</v>
      </c>
      <c r="G18" s="14">
        <v>0</v>
      </c>
      <c r="H18" s="14">
        <v>51</v>
      </c>
      <c r="I18" s="14">
        <v>3</v>
      </c>
    </row>
    <row r="19" ht="80.6693" customHeight="1">
      <c r="B19" s="27" t="s">
        <v>347</v>
      </c>
      <c r="C19" s="14">
        <v>49</v>
      </c>
      <c r="D19" s="14">
        <v>0</v>
      </c>
      <c r="E19" s="14">
        <v>49</v>
      </c>
      <c r="F19" s="14">
        <v>46</v>
      </c>
      <c r="G19" s="14">
        <v>0</v>
      </c>
      <c r="H19" s="14">
        <v>46</v>
      </c>
      <c r="I19" s="14">
        <v>3</v>
      </c>
    </row>
    <row r="20" ht="80.6693" customHeight="1">
      <c r="B20" s="27" t="s">
        <v>348</v>
      </c>
      <c r="C20" s="14">
        <v>61</v>
      </c>
      <c r="D20" s="14">
        <v>0</v>
      </c>
      <c r="E20" s="14">
        <v>61</v>
      </c>
      <c r="F20" s="14">
        <v>16</v>
      </c>
      <c r="G20" s="14">
        <v>0</v>
      </c>
      <c r="H20" s="14">
        <v>16</v>
      </c>
      <c r="I20" s="14">
        <v>3</v>
      </c>
    </row>
    <row r="21" ht="80.6693" customHeight="1">
      <c r="B21" s="27" t="s">
        <v>349</v>
      </c>
      <c r="C21" s="14">
        <v>5</v>
      </c>
      <c r="D21" s="14">
        <v>0</v>
      </c>
      <c r="E21" s="14">
        <v>5</v>
      </c>
      <c r="F21" s="14">
        <v>2</v>
      </c>
      <c r="G21" s="14">
        <v>0</v>
      </c>
      <c r="H21" s="14">
        <v>2</v>
      </c>
      <c r="I21" s="14">
        <v>3</v>
      </c>
    </row>
    <row r="22" ht="80.6693" customHeight="1">
      <c r="B22" s="27" t="s">
        <v>350</v>
      </c>
      <c r="C22" s="14">
        <v>21</v>
      </c>
      <c r="D22" s="14">
        <v>0</v>
      </c>
      <c r="E22" s="14">
        <v>21</v>
      </c>
      <c r="F22" s="14">
        <v>24</v>
      </c>
      <c r="G22" s="14">
        <v>0</v>
      </c>
      <c r="H22" s="14">
        <v>24</v>
      </c>
      <c r="I22" s="14">
        <v>3</v>
      </c>
    </row>
    <row r="23" ht="80.6693" customHeight="1">
      <c r="B23" s="27" t="s">
        <v>351</v>
      </c>
      <c r="C23" s="14">
        <v>0</v>
      </c>
      <c r="D23" s="14">
        <v>0</v>
      </c>
      <c r="E23" s="14">
        <v>0</v>
      </c>
      <c r="F23" s="14">
        <v>1</v>
      </c>
      <c r="G23" s="14">
        <v>0</v>
      </c>
      <c r="H23" s="14">
        <v>1</v>
      </c>
      <c r="I23" s="14">
        <v>3</v>
      </c>
    </row>
    <row r="24" ht="29.66929" customHeight="1">
      <c r="B24" s="19" t="s">
        <v>352</v>
      </c>
      <c r="C24" s="18">
        <f>D24+E24</f>
        <v>1110</v>
      </c>
      <c r="D24" s="14">
        <v>0</v>
      </c>
      <c r="E24" s="18">
        <f>E25+E26</f>
        <v>1110</v>
      </c>
      <c r="F24" s="18">
        <f>G24+H24</f>
        <v>252</v>
      </c>
      <c r="G24" s="14">
        <v>0</v>
      </c>
      <c r="H24" s="18">
        <f>H25+H26</f>
        <v>252</v>
      </c>
      <c r="I24" s="14">
        <v>4</v>
      </c>
    </row>
    <row r="25" ht="80.6693" customHeight="1">
      <c r="B25" s="27" t="s">
        <v>353</v>
      </c>
      <c r="C25" s="14">
        <v>356</v>
      </c>
      <c r="D25" s="14">
        <v>0</v>
      </c>
      <c r="E25" s="14">
        <v>356</v>
      </c>
      <c r="F25" s="14">
        <v>17</v>
      </c>
      <c r="G25" s="14">
        <v>0</v>
      </c>
      <c r="H25" s="14">
        <v>17</v>
      </c>
      <c r="I25" s="14">
        <v>3</v>
      </c>
    </row>
    <row r="26" ht="80.6693" customHeight="1">
      <c r="B26" s="27" t="s">
        <v>354</v>
      </c>
      <c r="C26" s="14">
        <v>754</v>
      </c>
      <c r="D26" s="14">
        <v>0</v>
      </c>
      <c r="E26" s="14">
        <v>754</v>
      </c>
      <c r="F26" s="14">
        <v>235</v>
      </c>
      <c r="G26" s="14">
        <v>0</v>
      </c>
      <c r="H26" s="14">
        <v>235</v>
      </c>
      <c r="I26" s="14">
        <v>3</v>
      </c>
    </row>
    <row r="27" ht="29.66929" customHeight="1">
      <c r="B27" s="19" t="s">
        <v>355</v>
      </c>
      <c r="C27" s="18">
        <f>D27+E27</f>
        <v>3017</v>
      </c>
      <c r="D27" s="14">
        <v>0</v>
      </c>
      <c r="E27" s="18">
        <f>E28+E29+E30+E31+E32</f>
        <v>3017</v>
      </c>
      <c r="F27" s="18">
        <f>G27+H27</f>
        <v>1060</v>
      </c>
      <c r="G27" s="14">
        <v>0</v>
      </c>
      <c r="H27" s="18">
        <f>H28+H29+H30+H31+H32</f>
        <v>1060</v>
      </c>
      <c r="I27" s="14">
        <v>4</v>
      </c>
    </row>
    <row r="28" ht="80.6693" customHeight="1">
      <c r="B28" s="27" t="s">
        <v>356</v>
      </c>
      <c r="C28" s="14">
        <v>2260</v>
      </c>
      <c r="D28" s="14">
        <v>0</v>
      </c>
      <c r="E28" s="14">
        <v>2260</v>
      </c>
      <c r="F28" s="14">
        <v>843</v>
      </c>
      <c r="G28" s="14">
        <v>0</v>
      </c>
      <c r="H28" s="14">
        <v>843</v>
      </c>
      <c r="I28" s="14">
        <v>3</v>
      </c>
    </row>
    <row r="29" ht="80.6693" customHeight="1">
      <c r="B29" s="27" t="s">
        <v>357</v>
      </c>
      <c r="C29" s="14">
        <v>40</v>
      </c>
      <c r="D29" s="14">
        <v>0</v>
      </c>
      <c r="E29" s="14">
        <v>40</v>
      </c>
      <c r="F29" s="14">
        <v>56</v>
      </c>
      <c r="G29" s="14">
        <v>0</v>
      </c>
      <c r="H29" s="14">
        <v>56</v>
      </c>
      <c r="I29" s="14">
        <v>3</v>
      </c>
    </row>
    <row r="30" ht="80.6693" customHeight="1">
      <c r="B30" s="27" t="s">
        <v>358</v>
      </c>
      <c r="C30" s="14">
        <v>699</v>
      </c>
      <c r="D30" s="14">
        <v>0</v>
      </c>
      <c r="E30" s="14">
        <v>699</v>
      </c>
      <c r="F30" s="14">
        <v>133</v>
      </c>
      <c r="G30" s="14">
        <v>0</v>
      </c>
      <c r="H30" s="14">
        <v>133</v>
      </c>
      <c r="I30" s="14">
        <v>3</v>
      </c>
    </row>
    <row r="31" ht="80.6693" customHeight="1">
      <c r="B31" s="27" t="s">
        <v>359</v>
      </c>
      <c r="C31" s="14">
        <v>17</v>
      </c>
      <c r="D31" s="14">
        <v>0</v>
      </c>
      <c r="E31" s="14">
        <v>17</v>
      </c>
      <c r="F31" s="14">
        <v>17</v>
      </c>
      <c r="G31" s="14">
        <v>0</v>
      </c>
      <c r="H31" s="14">
        <v>17</v>
      </c>
      <c r="I31" s="14">
        <v>3</v>
      </c>
    </row>
    <row r="32" ht="80.6693" customHeight="1">
      <c r="B32" s="27" t="s">
        <v>360</v>
      </c>
      <c r="C32" s="14">
        <v>1</v>
      </c>
      <c r="D32" s="14">
        <v>0</v>
      </c>
      <c r="E32" s="14">
        <v>1</v>
      </c>
      <c r="F32" s="14">
        <v>11</v>
      </c>
      <c r="G32" s="14">
        <v>0</v>
      </c>
      <c r="H32" s="14">
        <v>11</v>
      </c>
      <c r="I32" s="14">
        <v>3</v>
      </c>
    </row>
    <row r="33" ht="20.66929" customHeight="1">
      <c r="B33" s="19" t="s">
        <v>361</v>
      </c>
      <c r="C33" s="18">
        <f>D33+E33</f>
        <v>0</v>
      </c>
      <c r="D33" s="14">
        <v>0</v>
      </c>
      <c r="E33" s="14">
        <v>0</v>
      </c>
      <c r="F33" s="18">
        <f>G33+H33</f>
        <v>0</v>
      </c>
      <c r="G33" s="14">
        <v>0</v>
      </c>
      <c r="H33" s="14">
        <v>0</v>
      </c>
      <c r="I33" s="14">
        <v>2</v>
      </c>
    </row>
    <row r="34" ht="20.66929" customHeight="1">
      <c r="B34" s="19" t="s">
        <v>362</v>
      </c>
      <c r="C34" s="18">
        <f>D34+E34</f>
        <v>0</v>
      </c>
      <c r="D34" s="14">
        <v>0</v>
      </c>
      <c r="E34" s="14">
        <v>0</v>
      </c>
      <c r="F34" s="18">
        <f>G34+H34</f>
        <v>0</v>
      </c>
      <c r="G34" s="14">
        <v>0</v>
      </c>
      <c r="H34" s="14">
        <v>0</v>
      </c>
      <c r="I34" s="14">
        <v>4</v>
      </c>
    </row>
    <row r="35" ht="20.66929" customHeight="1">
      <c r="B35" s="19" t="s">
        <v>363</v>
      </c>
      <c r="C35" s="18">
        <f>C5-C6-C11+C13+C15+C24-C27-C33</f>
        <v>-1963</v>
      </c>
      <c r="D35" s="9"/>
      <c r="E35" s="9"/>
      <c r="F35" s="18">
        <f>F5-F6-F11+F13+F15+F24-F27-F33</f>
        <v>-1559</v>
      </c>
      <c r="G35" s="9"/>
      <c r="H35" s="9"/>
      <c r="I35" s="6"/>
    </row>
    <row r="36" ht="20.66929" customHeight="1">
      <c r="B36" s="19" t="s">
        <v>364</v>
      </c>
      <c r="C36" s="14">
        <v>0</v>
      </c>
      <c r="D36" s="9"/>
      <c r="E36" s="9"/>
      <c r="F36" s="14">
        <v>0</v>
      </c>
      <c r="G36" s="9"/>
      <c r="H36" s="9"/>
      <c r="I36" s="6"/>
    </row>
    <row r="37" ht="20.66929" customHeight="1"/>
    <row r="38" ht="23.66929" customHeight="1">
      <c r="B38" s="3" t="s">
        <v>365</v>
      </c>
      <c r="C38" s="28"/>
      <c r="D38" s="28"/>
      <c r="E38" s="28"/>
      <c r="F38" s="28"/>
      <c r="G38" s="28"/>
      <c r="H38" s="28"/>
      <c r="I38" s="4"/>
    </row>
    <row r="39" s="1" customFormat="1" ht="20.66929" customHeight="1">
      <c r="B39" s="29" t="s">
        <v>366</v>
      </c>
      <c r="C39" s="30" t="s">
        <v>367</v>
      </c>
      <c r="D39" s="31"/>
      <c r="E39" s="31"/>
      <c r="F39" s="31"/>
      <c r="G39" s="31"/>
      <c r="H39" s="31"/>
      <c r="I39" s="31">
        <v>3</v>
      </c>
    </row>
  </sheetData>
  <mergeCells count="4">
    <mergeCell ref="B2:I2"/>
    <mergeCell ref="C3:E3"/>
    <mergeCell ref="F3:I3"/>
    <mergeCell ref="B38:I38"/>
  </mergeCells>
  <dataValidations count="235">
    <dataValidation type="custom" showDropDown="1" showInputMessage="1" showErrorMessage="1" error="Wprowadzona kwota jest niepoprawna." sqref="C5:C6 F5 D6">
      <formula1>ISNUMBER(C5)</formula1>
    </dataValidation>
    <dataValidation type="custom" showDropDown="1" showInputMessage="1" showErrorMessage="1" error="Wprowadzona kwota jest niepoprawna." sqref="E6">
      <formula1>ISNUMBER(E6)</formula1>
    </dataValidation>
    <dataValidation type="custom" showDropDown="1" showInputMessage="1" showErrorMessage="1" error="Wprowadzona kwota jest niepoprawna." sqref="F6">
      <formula1>ISNUMBER(F6)</formula1>
    </dataValidation>
    <dataValidation type="custom" showDropDown="1" showInputMessage="1" showErrorMessage="1" error="Wprowadzona kwota jest niepoprawna." sqref="G6">
      <formula1>ISNUMBER(G6)</formula1>
    </dataValidation>
    <dataValidation type="custom" showDropDown="1" showInputMessage="1" showErrorMessage="1" error="Wprowadzona kwota jest niepoprawna." sqref="H6">
      <formula1>ISNUMBER(H6)</formula1>
    </dataValidation>
    <dataValidation type="custom" showDropDown="1" showInputMessage="1" showErrorMessage="1" error="Wprowadzona kwota jest niepoprawna." sqref="I6">
      <formula1>ISNUMBER(I6)</formula1>
    </dataValidation>
    <dataValidation type="custom" showDropDown="1" showInputMessage="1" showErrorMessage="1" error="Wprowadzona kwota jest niepoprawna." sqref="B7">
      <formula1>ISNUMBER(B7)</formula1>
    </dataValidation>
    <dataValidation type="custom" showDropDown="1" showInputMessage="1" showErrorMessage="1" error="Wprowadzona kwota jest niepoprawna." sqref="C7">
      <formula1>ISNUMBER(C7)</formula1>
    </dataValidation>
    <dataValidation type="custom" showDropDown="1" showInputMessage="1" showErrorMessage="1" error="Wprowadzona kwota jest niepoprawna." sqref="D7">
      <formula1>ISNUMBER(D7)</formula1>
    </dataValidation>
    <dataValidation type="custom" showDropDown="1" showInputMessage="1" showErrorMessage="1" error="Wprowadzona kwota jest niepoprawna." sqref="E7">
      <formula1>ISNUMBER(E7)</formula1>
    </dataValidation>
    <dataValidation type="custom" showDropDown="1" showInputMessage="1" showErrorMessage="1" error="Wprowadzona kwota jest niepoprawna." sqref="F7">
      <formula1>ISNUMBER(F7)</formula1>
    </dataValidation>
    <dataValidation type="custom" showDropDown="1" showInputMessage="1" showErrorMessage="1" error="Wprowadzona kwota jest niepoprawna." sqref="G7">
      <formula1>ISNUMBER(G7)</formula1>
    </dataValidation>
    <dataValidation type="custom" showDropDown="1" showInputMessage="1" showErrorMessage="1" error="Wprowadzona kwota jest niepoprawna." sqref="H7">
      <formula1>ISNUMBER(H7)</formula1>
    </dataValidation>
    <dataValidation type="custom" showDropDown="1" showInputMessage="1" showErrorMessage="1" error="Wprowadzona kwota jest niepoprawna." sqref="I7">
      <formula1>ISNUMBER(I7)</formula1>
    </dataValidation>
    <dataValidation type="custom" showDropDown="1" showInputMessage="1" showErrorMessage="1" error="Wprowadzona kwota jest niepoprawna." sqref="B8">
      <formula1>ISNUMBER(B8)</formula1>
    </dataValidation>
    <dataValidation type="custom" showDropDown="1" showInputMessage="1" showErrorMessage="1" error="Wprowadzona kwota jest niepoprawna." sqref="C8">
      <formula1>ISNUMBER(C8)</formula1>
    </dataValidation>
    <dataValidation type="custom" showDropDown="1" showInputMessage="1" showErrorMessage="1" error="Wprowadzona kwota jest niepoprawna." sqref="D8">
      <formula1>ISNUMBER(D8)</formula1>
    </dataValidation>
    <dataValidation type="custom" showDropDown="1" showInputMessage="1" showErrorMessage="1" error="Wprowadzona kwota jest niepoprawna." sqref="E8">
      <formula1>ISNUMBER(E8)</formula1>
    </dataValidation>
    <dataValidation type="custom" showDropDown="1" showInputMessage="1" showErrorMessage="1" error="Wprowadzona kwota jest niepoprawna." sqref="F8">
      <formula1>ISNUMBER(F8)</formula1>
    </dataValidation>
    <dataValidation type="custom" showDropDown="1" showInputMessage="1" showErrorMessage="1" error="Wprowadzona kwota jest niepoprawna." sqref="G8">
      <formula1>ISNUMBER(G8)</formula1>
    </dataValidation>
    <dataValidation type="custom" showDropDown="1" showInputMessage="1" showErrorMessage="1" error="Wprowadzona kwota jest niepoprawna." sqref="H8">
      <formula1>ISNUMBER(H8)</formula1>
    </dataValidation>
    <dataValidation type="custom" showDropDown="1" showInputMessage="1" showErrorMessage="1" error="Wprowadzona kwota jest niepoprawna." sqref="I8">
      <formula1>ISNUMBER(I8)</formula1>
    </dataValidation>
    <dataValidation type="custom" showDropDown="1" showInputMessage="1" showErrorMessage="1" error="Wprowadzona kwota jest niepoprawna." sqref="B9">
      <formula1>ISNUMBER(B9)</formula1>
    </dataValidation>
    <dataValidation type="custom" showDropDown="1" showInputMessage="1" showErrorMessage="1" error="Wprowadzona kwota jest niepoprawna." sqref="C9">
      <formula1>ISNUMBER(C9)</formula1>
    </dataValidation>
    <dataValidation type="custom" showDropDown="1" showInputMessage="1" showErrorMessage="1" error="Wprowadzona kwota jest niepoprawna." sqref="D9">
      <formula1>ISNUMBER(D9)</formula1>
    </dataValidation>
    <dataValidation type="custom" showDropDown="1" showInputMessage="1" showErrorMessage="1" error="Wprowadzona kwota jest niepoprawna." sqref="E9">
      <formula1>ISNUMBER(E9)</formula1>
    </dataValidation>
    <dataValidation type="custom" showDropDown="1" showInputMessage="1" showErrorMessage="1" error="Wprowadzona kwota jest niepoprawna." sqref="F9">
      <formula1>ISNUMBER(F9)</formula1>
    </dataValidation>
    <dataValidation type="custom" showDropDown="1" showInputMessage="1" showErrorMessage="1" error="Wprowadzona kwota jest niepoprawna." sqref="G9">
      <formula1>ISNUMBER(G9)</formula1>
    </dataValidation>
    <dataValidation type="custom" showDropDown="1" showInputMessage="1" showErrorMessage="1" error="Wprowadzona kwota jest niepoprawna." sqref="H9">
      <formula1>ISNUMBER(H9)</formula1>
    </dataValidation>
    <dataValidation type="custom" showDropDown="1" showInputMessage="1" showErrorMessage="1" error="Wprowadzona kwota jest niepoprawna." sqref="I9">
      <formula1>ISNUMBER(I9)</formula1>
    </dataValidation>
    <dataValidation type="custom" showDropDown="1" showInputMessage="1" showErrorMessage="1" error="Wprowadzona kwota jest niepoprawna." sqref="B10">
      <formula1>ISNUMBER(B10)</formula1>
    </dataValidation>
    <dataValidation type="custom" showDropDown="1" showInputMessage="1" showErrorMessage="1" error="Wprowadzona kwota jest niepoprawna." sqref="C10">
      <formula1>ISNUMBER(C10)</formula1>
    </dataValidation>
    <dataValidation type="custom" showDropDown="1" showInputMessage="1" showErrorMessage="1" error="Wprowadzona kwota jest niepoprawna." sqref="D10">
      <formula1>ISNUMBER(D10)</formula1>
    </dataValidation>
    <dataValidation type="custom" showDropDown="1" showInputMessage="1" showErrorMessage="1" error="Wprowadzona kwota jest niepoprawna." sqref="E10">
      <formula1>ISNUMBER(E10)</formula1>
    </dataValidation>
    <dataValidation type="custom" showDropDown="1" showInputMessage="1" showErrorMessage="1" error="Wprowadzona kwota jest niepoprawna." sqref="F10">
      <formula1>ISNUMBER(F10)</formula1>
    </dataValidation>
    <dataValidation type="custom" showDropDown="1" showInputMessage="1" showErrorMessage="1" error="Wprowadzona kwota jest niepoprawna." sqref="G10">
      <formula1>ISNUMBER(G10)</formula1>
    </dataValidation>
    <dataValidation type="custom" showDropDown="1" showInputMessage="1" showErrorMessage="1" error="Wprowadzona kwota jest niepoprawna." sqref="H10">
      <formula1>ISNUMBER(H10)</formula1>
    </dataValidation>
    <dataValidation type="custom" showDropDown="1" showInputMessage="1" showErrorMessage="1" error="Wprowadzona kwota jest niepoprawna." sqref="I10">
      <formula1>ISNUMBER(I10)</formula1>
    </dataValidation>
    <dataValidation type="custom" showDropDown="1" showInputMessage="1" showErrorMessage="1" error="Wprowadzona kwota jest niepoprawna." sqref="C11">
      <formula1>ISNUMBER(C11)</formula1>
    </dataValidation>
    <dataValidation type="custom" showDropDown="1" showInputMessage="1" showErrorMessage="1" error="Wprowadzona kwota jest niepoprawna." sqref="D11">
      <formula1>ISNUMBER(D11)</formula1>
    </dataValidation>
    <dataValidation type="custom" showDropDown="1" showInputMessage="1" showErrorMessage="1" error="Wprowadzona kwota jest niepoprawna." sqref="E11">
      <formula1>ISNUMBER(E11)</formula1>
    </dataValidation>
    <dataValidation type="custom" showDropDown="1" showInputMessage="1" showErrorMessage="1" error="Wprowadzona kwota jest niepoprawna." sqref="F11">
      <formula1>ISNUMBER(F11)</formula1>
    </dataValidation>
    <dataValidation type="custom" showDropDown="1" showInputMessage="1" showErrorMessage="1" error="Wprowadzona kwota jest niepoprawna." sqref="G11">
      <formula1>ISNUMBER(G11)</formula1>
    </dataValidation>
    <dataValidation type="custom" showDropDown="1" showInputMessage="1" showErrorMessage="1" error="Wprowadzona kwota jest niepoprawna." sqref="H11">
      <formula1>ISNUMBER(H11)</formula1>
    </dataValidation>
    <dataValidation type="custom" showDropDown="1" showInputMessage="1" showErrorMessage="1" error="Wprowadzona kwota jest niepoprawna." sqref="I11">
      <formula1>ISNUMBER(I11)</formula1>
    </dataValidation>
    <dataValidation type="custom" showDropDown="1" showInputMessage="1" showErrorMessage="1" error="Wprowadzona kwota jest niepoprawna." sqref="B12">
      <formula1>ISNUMBER(B12)</formula1>
    </dataValidation>
    <dataValidation type="custom" showDropDown="1" showInputMessage="1" showErrorMessage="1" error="Wprowadzona kwota jest niepoprawna." sqref="C12">
      <formula1>ISNUMBER(C12)</formula1>
    </dataValidation>
    <dataValidation type="custom" showDropDown="1" showInputMessage="1" showErrorMessage="1" error="Wprowadzona kwota jest niepoprawna." sqref="D12">
      <formula1>ISNUMBER(D12)</formula1>
    </dataValidation>
    <dataValidation type="custom" showDropDown="1" showInputMessage="1" showErrorMessage="1" error="Wprowadzona kwota jest niepoprawna." sqref="E12">
      <formula1>ISNUMBER(E12)</formula1>
    </dataValidation>
    <dataValidation type="custom" showDropDown="1" showInputMessage="1" showErrorMessage="1" error="Wprowadzona kwota jest niepoprawna." sqref="F12">
      <formula1>ISNUMBER(F12)</formula1>
    </dataValidation>
    <dataValidation type="custom" showDropDown="1" showInputMessage="1" showErrorMessage="1" error="Wprowadzona kwota jest niepoprawna." sqref="G12">
      <formula1>ISNUMBER(G12)</formula1>
    </dataValidation>
    <dataValidation type="custom" showDropDown="1" showInputMessage="1" showErrorMessage="1" error="Wprowadzona kwota jest niepoprawna." sqref="H12">
      <formula1>ISNUMBER(H12)</formula1>
    </dataValidation>
    <dataValidation type="custom" showDropDown="1" showInputMessage="1" showErrorMessage="1" error="Wprowadzona kwota jest niepoprawna." sqref="I12">
      <formula1>ISNUMBER(I12)</formula1>
    </dataValidation>
    <dataValidation type="custom" showDropDown="1" showInputMessage="1" showErrorMessage="1" error="Wprowadzona kwota jest niepoprawna." sqref="C13">
      <formula1>ISNUMBER(C13)</formula1>
    </dataValidation>
    <dataValidation type="custom" showDropDown="1" showInputMessage="1" showErrorMessage="1" error="Wprowadzona kwota jest niepoprawna." sqref="D13">
      <formula1>ISNUMBER(D13)</formula1>
    </dataValidation>
    <dataValidation type="custom" showDropDown="1" showInputMessage="1" showErrorMessage="1" error="Wprowadzona kwota jest niepoprawna." sqref="E13">
      <formula1>ISNUMBER(E13)</formula1>
    </dataValidation>
    <dataValidation type="custom" showDropDown="1" showInputMessage="1" showErrorMessage="1" error="Wprowadzona kwota jest niepoprawna." sqref="F13">
      <formula1>ISNUMBER(F13)</formula1>
    </dataValidation>
    <dataValidation type="custom" showDropDown="1" showInputMessage="1" showErrorMessage="1" error="Wprowadzona kwota jest niepoprawna." sqref="G13">
      <formula1>ISNUMBER(G13)</formula1>
    </dataValidation>
    <dataValidation type="custom" showDropDown="1" showInputMessage="1" showErrorMessage="1" error="Wprowadzona kwota jest niepoprawna." sqref="H13">
      <formula1>ISNUMBER(H13)</formula1>
    </dataValidation>
    <dataValidation type="custom" showDropDown="1" showInputMessage="1" showErrorMessage="1" error="Wprowadzona kwota jest niepoprawna." sqref="I13">
      <formula1>ISNUMBER(I13)</formula1>
    </dataValidation>
    <dataValidation type="custom" showDropDown="1" showInputMessage="1" showErrorMessage="1" error="Wprowadzona kwota jest niepoprawna." sqref="B14">
      <formula1>ISNUMBER(B14)</formula1>
    </dataValidation>
    <dataValidation type="custom" showDropDown="1" showInputMessage="1" showErrorMessage="1" error="Wprowadzona kwota jest niepoprawna." sqref="C14">
      <formula1>ISNUMBER(C14)</formula1>
    </dataValidation>
    <dataValidation type="custom" showDropDown="1" showInputMessage="1" showErrorMessage="1" error="Wprowadzona kwota jest niepoprawna." sqref="D14">
      <formula1>ISNUMBER(D14)</formula1>
    </dataValidation>
    <dataValidation type="custom" showDropDown="1" showInputMessage="1" showErrorMessage="1" error="Wprowadzona kwota jest niepoprawna." sqref="E14">
      <formula1>ISNUMBER(E14)</formula1>
    </dataValidation>
    <dataValidation type="custom" showDropDown="1" showInputMessage="1" showErrorMessage="1" error="Wprowadzona kwota jest niepoprawna." sqref="F14">
      <formula1>ISNUMBER(F14)</formula1>
    </dataValidation>
    <dataValidation type="custom" showDropDown="1" showInputMessage="1" showErrorMessage="1" error="Wprowadzona kwota jest niepoprawna." sqref="G14">
      <formula1>ISNUMBER(G14)</formula1>
    </dataValidation>
    <dataValidation type="custom" showDropDown="1" showInputMessage="1" showErrorMessage="1" error="Wprowadzona kwota jest niepoprawna." sqref="H14">
      <formula1>ISNUMBER(H14)</formula1>
    </dataValidation>
    <dataValidation type="custom" showDropDown="1" showInputMessage="1" showErrorMessage="1" error="Wprowadzona kwota jest niepoprawna." sqref="I14">
      <formula1>ISNUMBER(I14)</formula1>
    </dataValidation>
    <dataValidation type="custom" showDropDown="1" showInputMessage="1" showErrorMessage="1" error="Wprowadzona kwota jest niepoprawna." sqref="C15">
      <formula1>ISNUMBER(C15)</formula1>
    </dataValidation>
    <dataValidation type="custom" showDropDown="1" showInputMessage="1" showErrorMessage="1" error="Wprowadzona kwota jest niepoprawna." sqref="D15">
      <formula1>ISNUMBER(D15)</formula1>
    </dataValidation>
    <dataValidation type="custom" showDropDown="1" showInputMessage="1" showErrorMessage="1" error="Wprowadzona kwota jest niepoprawna." sqref="E15">
      <formula1>ISNUMBER(E15)</formula1>
    </dataValidation>
    <dataValidation type="custom" showDropDown="1" showInputMessage="1" showErrorMessage="1" error="Wprowadzona kwota jest niepoprawna." sqref="F15">
      <formula1>ISNUMBER(F15)</formula1>
    </dataValidation>
    <dataValidation type="custom" showDropDown="1" showInputMessage="1" showErrorMessage="1" error="Wprowadzona kwota jest niepoprawna." sqref="G15">
      <formula1>ISNUMBER(G15)</formula1>
    </dataValidation>
    <dataValidation type="custom" showDropDown="1" showInputMessage="1" showErrorMessage="1" error="Wprowadzona kwota jest niepoprawna." sqref="H15">
      <formula1>ISNUMBER(H15)</formula1>
    </dataValidation>
    <dataValidation type="custom" showDropDown="1" showInputMessage="1" showErrorMessage="1" error="Wprowadzona kwota jest niepoprawna." sqref="I15">
      <formula1>ISNUMBER(I15)</formula1>
    </dataValidation>
    <dataValidation type="custom" showDropDown="1" showInputMessage="1" showErrorMessage="1" error="Wprowadzona kwota jest niepoprawna." sqref="B16">
      <formula1>ISNUMBER(B16)</formula1>
    </dataValidation>
    <dataValidation type="custom" showDropDown="1" showInputMessage="1" showErrorMessage="1" error="Wprowadzona kwota jest niepoprawna." sqref="C16">
      <formula1>ISNUMBER(C16)</formula1>
    </dataValidation>
    <dataValidation type="custom" showDropDown="1" showInputMessage="1" showErrorMessage="1" error="Wprowadzona kwota jest niepoprawna." sqref="D16">
      <formula1>ISNUMBER(D16)</formula1>
    </dataValidation>
    <dataValidation type="custom" showDropDown="1" showInputMessage="1" showErrorMessage="1" error="Wprowadzona kwota jest niepoprawna." sqref="E16">
      <formula1>ISNUMBER(E16)</formula1>
    </dataValidation>
    <dataValidation type="custom" showDropDown="1" showInputMessage="1" showErrorMessage="1" error="Wprowadzona kwota jest niepoprawna." sqref="F16">
      <formula1>ISNUMBER(F16)</formula1>
    </dataValidation>
    <dataValidation type="custom" showDropDown="1" showInputMessage="1" showErrorMessage="1" error="Wprowadzona kwota jest niepoprawna." sqref="G16">
      <formula1>ISNUMBER(G16)</formula1>
    </dataValidation>
    <dataValidation type="custom" showDropDown="1" showInputMessage="1" showErrorMessage="1" error="Wprowadzona kwota jest niepoprawna." sqref="H16">
      <formula1>ISNUMBER(H16)</formula1>
    </dataValidation>
    <dataValidation type="custom" showDropDown="1" showInputMessage="1" showErrorMessage="1" error="Wprowadzona kwota jest niepoprawna." sqref="I16">
      <formula1>ISNUMBER(I16)</formula1>
    </dataValidation>
    <dataValidation type="custom" showDropDown="1" showInputMessage="1" showErrorMessage="1" error="Wprowadzona kwota jest niepoprawna." sqref="B17">
      <formula1>ISNUMBER(B17)</formula1>
    </dataValidation>
    <dataValidation type="custom" showDropDown="1" showInputMessage="1" showErrorMessage="1" error="Wprowadzona kwota jest niepoprawna." sqref="C17">
      <formula1>ISNUMBER(C17)</formula1>
    </dataValidation>
    <dataValidation type="custom" showDropDown="1" showInputMessage="1" showErrorMessage="1" error="Wprowadzona kwota jest niepoprawna." sqref="D17">
      <formula1>ISNUMBER(D17)</formula1>
    </dataValidation>
    <dataValidation type="custom" showDropDown="1" showInputMessage="1" showErrorMessage="1" error="Wprowadzona kwota jest niepoprawna." sqref="E17">
      <formula1>ISNUMBER(E17)</formula1>
    </dataValidation>
    <dataValidation type="custom" showDropDown="1" showInputMessage="1" showErrorMessage="1" error="Wprowadzona kwota jest niepoprawna." sqref="F17">
      <formula1>ISNUMBER(F17)</formula1>
    </dataValidation>
    <dataValidation type="custom" showDropDown="1" showInputMessage="1" showErrorMessage="1" error="Wprowadzona kwota jest niepoprawna." sqref="G17">
      <formula1>ISNUMBER(G17)</formula1>
    </dataValidation>
    <dataValidation type="custom" showDropDown="1" showInputMessage="1" showErrorMessage="1" error="Wprowadzona kwota jest niepoprawna." sqref="H17">
      <formula1>ISNUMBER(H17)</formula1>
    </dataValidation>
    <dataValidation type="custom" showDropDown="1" showInputMessage="1" showErrorMessage="1" error="Wprowadzona kwota jest niepoprawna." sqref="I17">
      <formula1>ISNUMBER(I17)</formula1>
    </dataValidation>
    <dataValidation type="custom" showDropDown="1" showInputMessage="1" showErrorMessage="1" error="Wprowadzona kwota jest niepoprawna." sqref="B18">
      <formula1>ISNUMBER(B18)</formula1>
    </dataValidation>
    <dataValidation type="custom" showDropDown="1" showInputMessage="1" showErrorMessage="1" error="Wprowadzona kwota jest niepoprawna." sqref="C18">
      <formula1>ISNUMBER(C18)</formula1>
    </dataValidation>
    <dataValidation type="custom" showDropDown="1" showInputMessage="1" showErrorMessage="1" error="Wprowadzona kwota jest niepoprawna." sqref="D18">
      <formula1>ISNUMBER(D18)</formula1>
    </dataValidation>
    <dataValidation type="custom" showDropDown="1" showInputMessage="1" showErrorMessage="1" error="Wprowadzona kwota jest niepoprawna." sqref="E18">
      <formula1>ISNUMBER(E18)</formula1>
    </dataValidation>
    <dataValidation type="custom" showDropDown="1" showInputMessage="1" showErrorMessage="1" error="Wprowadzona kwota jest niepoprawna." sqref="F18">
      <formula1>ISNUMBER(F18)</formula1>
    </dataValidation>
    <dataValidation type="custom" showDropDown="1" showInputMessage="1" showErrorMessage="1" error="Wprowadzona kwota jest niepoprawna." sqref="G18">
      <formula1>ISNUMBER(G18)</formula1>
    </dataValidation>
    <dataValidation type="custom" showDropDown="1" showInputMessage="1" showErrorMessage="1" error="Wprowadzona kwota jest niepoprawna." sqref="H18">
      <formula1>ISNUMBER(H18)</formula1>
    </dataValidation>
    <dataValidation type="custom" showDropDown="1" showInputMessage="1" showErrorMessage="1" error="Wprowadzona kwota jest niepoprawna." sqref="I18">
      <formula1>ISNUMBER(I18)</formula1>
    </dataValidation>
    <dataValidation type="custom" showDropDown="1" showInputMessage="1" showErrorMessage="1" error="Wprowadzona kwota jest niepoprawna." sqref="B19">
      <formula1>ISNUMBER(B19)</formula1>
    </dataValidation>
    <dataValidation type="custom" showDropDown="1" showInputMessage="1" showErrorMessage="1" error="Wprowadzona kwota jest niepoprawna." sqref="C19">
      <formula1>ISNUMBER(C19)</formula1>
    </dataValidation>
    <dataValidation type="custom" showDropDown="1" showInputMessage="1" showErrorMessage="1" error="Wprowadzona kwota jest niepoprawna." sqref="D19">
      <formula1>ISNUMBER(D19)</formula1>
    </dataValidation>
    <dataValidation type="custom" showDropDown="1" showInputMessage="1" showErrorMessage="1" error="Wprowadzona kwota jest niepoprawna." sqref="E19">
      <formula1>ISNUMBER(E19)</formula1>
    </dataValidation>
    <dataValidation type="custom" showDropDown="1" showInputMessage="1" showErrorMessage="1" error="Wprowadzona kwota jest niepoprawna." sqref="F19">
      <formula1>ISNUMBER(F19)</formula1>
    </dataValidation>
    <dataValidation type="custom" showDropDown="1" showInputMessage="1" showErrorMessage="1" error="Wprowadzona kwota jest niepoprawna." sqref="G19">
      <formula1>ISNUMBER(G19)</formula1>
    </dataValidation>
    <dataValidation type="custom" showDropDown="1" showInputMessage="1" showErrorMessage="1" error="Wprowadzona kwota jest niepoprawna." sqref="H19">
      <formula1>ISNUMBER(H19)</formula1>
    </dataValidation>
    <dataValidation type="custom" showDropDown="1" showInputMessage="1" showErrorMessage="1" error="Wprowadzona kwota jest niepoprawna." sqref="I19">
      <formula1>ISNUMBER(I19)</formula1>
    </dataValidation>
    <dataValidation type="custom" showDropDown="1" showInputMessage="1" showErrorMessage="1" error="Wprowadzona kwota jest niepoprawna." sqref="B20">
      <formula1>ISNUMBER(B20)</formula1>
    </dataValidation>
    <dataValidation type="custom" showDropDown="1" showInputMessage="1" showErrorMessage="1" error="Wprowadzona kwota jest niepoprawna." sqref="C20">
      <formula1>ISNUMBER(C20)</formula1>
    </dataValidation>
    <dataValidation type="custom" showDropDown="1" showInputMessage="1" showErrorMessage="1" error="Wprowadzona kwota jest niepoprawna." sqref="D20">
      <formula1>ISNUMBER(D20)</formula1>
    </dataValidation>
    <dataValidation type="custom" showDropDown="1" showInputMessage="1" showErrorMessage="1" error="Wprowadzona kwota jest niepoprawna." sqref="E20">
      <formula1>ISNUMBER(E20)</formula1>
    </dataValidation>
    <dataValidation type="custom" showDropDown="1" showInputMessage="1" showErrorMessage="1" error="Wprowadzona kwota jest niepoprawna." sqref="F20">
      <formula1>ISNUMBER(F20)</formula1>
    </dataValidation>
    <dataValidation type="custom" showDropDown="1" showInputMessage="1" showErrorMessage="1" error="Wprowadzona kwota jest niepoprawna." sqref="G20">
      <formula1>ISNUMBER(G20)</formula1>
    </dataValidation>
    <dataValidation type="custom" showDropDown="1" showInputMessage="1" showErrorMessage="1" error="Wprowadzona kwota jest niepoprawna." sqref="H20">
      <formula1>ISNUMBER(H20)</formula1>
    </dataValidation>
    <dataValidation type="custom" showDropDown="1" showInputMessage="1" showErrorMessage="1" error="Wprowadzona kwota jest niepoprawna." sqref="I20">
      <formula1>ISNUMBER(I20)</formula1>
    </dataValidation>
    <dataValidation type="custom" showDropDown="1" showInputMessage="1" showErrorMessage="1" error="Wprowadzona kwota jest niepoprawna." sqref="B21">
      <formula1>ISNUMBER(B21)</formula1>
    </dataValidation>
    <dataValidation type="custom" showDropDown="1" showInputMessage="1" showErrorMessage="1" error="Wprowadzona kwota jest niepoprawna." sqref="C21">
      <formula1>ISNUMBER(C21)</formula1>
    </dataValidation>
    <dataValidation type="custom" showDropDown="1" showInputMessage="1" showErrorMessage="1" error="Wprowadzona kwota jest niepoprawna." sqref="D21">
      <formula1>ISNUMBER(D21)</formula1>
    </dataValidation>
    <dataValidation type="custom" showDropDown="1" showInputMessage="1" showErrorMessage="1" error="Wprowadzona kwota jest niepoprawna." sqref="E21">
      <formula1>ISNUMBER(E21)</formula1>
    </dataValidation>
    <dataValidation type="custom" showDropDown="1" showInputMessage="1" showErrorMessage="1" error="Wprowadzona kwota jest niepoprawna." sqref="F21">
      <formula1>ISNUMBER(F21)</formula1>
    </dataValidation>
    <dataValidation type="custom" showDropDown="1" showInputMessage="1" showErrorMessage="1" error="Wprowadzona kwota jest niepoprawna." sqref="G21">
      <formula1>ISNUMBER(G21)</formula1>
    </dataValidation>
    <dataValidation type="custom" showDropDown="1" showInputMessage="1" showErrorMessage="1" error="Wprowadzona kwota jest niepoprawna." sqref="H21">
      <formula1>ISNUMBER(H21)</formula1>
    </dataValidation>
    <dataValidation type="custom" showDropDown="1" showInputMessage="1" showErrorMessage="1" error="Wprowadzona kwota jest niepoprawna." sqref="I21">
      <formula1>ISNUMBER(I21)</formula1>
    </dataValidation>
    <dataValidation type="custom" showDropDown="1" showInputMessage="1" showErrorMessage="1" error="Wprowadzona kwota jest niepoprawna." sqref="B22">
      <formula1>ISNUMBER(B22)</formula1>
    </dataValidation>
    <dataValidation type="custom" showDropDown="1" showInputMessage="1" showErrorMessage="1" error="Wprowadzona kwota jest niepoprawna." sqref="C22">
      <formula1>ISNUMBER(C22)</formula1>
    </dataValidation>
    <dataValidation type="custom" showDropDown="1" showInputMessage="1" showErrorMessage="1" error="Wprowadzona kwota jest niepoprawna." sqref="D22">
      <formula1>ISNUMBER(D22)</formula1>
    </dataValidation>
    <dataValidation type="custom" showDropDown="1" showInputMessage="1" showErrorMessage="1" error="Wprowadzona kwota jest niepoprawna." sqref="E22">
      <formula1>ISNUMBER(E22)</formula1>
    </dataValidation>
    <dataValidation type="custom" showDropDown="1" showInputMessage="1" showErrorMessage="1" error="Wprowadzona kwota jest niepoprawna." sqref="F22">
      <formula1>ISNUMBER(F22)</formula1>
    </dataValidation>
    <dataValidation type="custom" showDropDown="1" showInputMessage="1" showErrorMessage="1" error="Wprowadzona kwota jest niepoprawna." sqref="G22">
      <formula1>ISNUMBER(G22)</formula1>
    </dataValidation>
    <dataValidation type="custom" showDropDown="1" showInputMessage="1" showErrorMessage="1" error="Wprowadzona kwota jest niepoprawna." sqref="H22">
      <formula1>ISNUMBER(H22)</formula1>
    </dataValidation>
    <dataValidation type="custom" showDropDown="1" showInputMessage="1" showErrorMessage="1" error="Wprowadzona kwota jest niepoprawna." sqref="I22">
      <formula1>ISNUMBER(I22)</formula1>
    </dataValidation>
    <dataValidation type="custom" showDropDown="1" showInputMessage="1" showErrorMessage="1" error="Wprowadzona kwota jest niepoprawna." sqref="B23">
      <formula1>ISNUMBER(B23)</formula1>
    </dataValidation>
    <dataValidation type="custom" showDropDown="1" showInputMessage="1" showErrorMessage="1" error="Wprowadzona kwota jest niepoprawna." sqref="C23">
      <formula1>ISNUMBER(C23)</formula1>
    </dataValidation>
    <dataValidation type="custom" showDropDown="1" showInputMessage="1" showErrorMessage="1" error="Wprowadzona kwota jest niepoprawna." sqref="D23">
      <formula1>ISNUMBER(D23)</formula1>
    </dataValidation>
    <dataValidation type="custom" showDropDown="1" showInputMessage="1" showErrorMessage="1" error="Wprowadzona kwota jest niepoprawna." sqref="E23">
      <formula1>ISNUMBER(E23)</formula1>
    </dataValidation>
    <dataValidation type="custom" showDropDown="1" showInputMessage="1" showErrorMessage="1" error="Wprowadzona kwota jest niepoprawna." sqref="F23">
      <formula1>ISNUMBER(F23)</formula1>
    </dataValidation>
    <dataValidation type="custom" showDropDown="1" showInputMessage="1" showErrorMessage="1" error="Wprowadzona kwota jest niepoprawna." sqref="G23">
      <formula1>ISNUMBER(G23)</formula1>
    </dataValidation>
    <dataValidation type="custom" showDropDown="1" showInputMessage="1" showErrorMessage="1" error="Wprowadzona kwota jest niepoprawna." sqref="H23">
      <formula1>ISNUMBER(H23)</formula1>
    </dataValidation>
    <dataValidation type="custom" showDropDown="1" showInputMessage="1" showErrorMessage="1" error="Wprowadzona kwota jest niepoprawna." sqref="I23">
      <formula1>ISNUMBER(I23)</formula1>
    </dataValidation>
    <dataValidation type="custom" showDropDown="1" showInputMessage="1" showErrorMessage="1" error="Wprowadzona kwota jest niepoprawna." sqref="C24">
      <formula1>ISNUMBER(C24)</formula1>
    </dataValidation>
    <dataValidation type="custom" showDropDown="1" showInputMessage="1" showErrorMessage="1" error="Wprowadzona kwota jest niepoprawna." sqref="D24">
      <formula1>ISNUMBER(D24)</formula1>
    </dataValidation>
    <dataValidation type="custom" showDropDown="1" showInputMessage="1" showErrorMessage="1" error="Wprowadzona kwota jest niepoprawna." sqref="E24">
      <formula1>ISNUMBER(E24)</formula1>
    </dataValidation>
    <dataValidation type="custom" showDropDown="1" showInputMessage="1" showErrorMessage="1" error="Wprowadzona kwota jest niepoprawna." sqref="F24">
      <formula1>ISNUMBER(F24)</formula1>
    </dataValidation>
    <dataValidation type="custom" showDropDown="1" showInputMessage="1" showErrorMessage="1" error="Wprowadzona kwota jest niepoprawna." sqref="G24">
      <formula1>ISNUMBER(G24)</formula1>
    </dataValidation>
    <dataValidation type="custom" showDropDown="1" showInputMessage="1" showErrorMessage="1" error="Wprowadzona kwota jest niepoprawna." sqref="H24">
      <formula1>ISNUMBER(H24)</formula1>
    </dataValidation>
    <dataValidation type="custom" showDropDown="1" showInputMessage="1" showErrorMessage="1" error="Wprowadzona kwota jest niepoprawna." sqref="I24">
      <formula1>ISNUMBER(I24)</formula1>
    </dataValidation>
    <dataValidation type="custom" showDropDown="1" showInputMessage="1" showErrorMessage="1" error="Wprowadzona kwota jest niepoprawna." sqref="B25">
      <formula1>ISNUMBER(B25)</formula1>
    </dataValidation>
    <dataValidation type="custom" showDropDown="1" showInputMessage="1" showErrorMessage="1" error="Wprowadzona kwota jest niepoprawna." sqref="C25">
      <formula1>ISNUMBER(C25)</formula1>
    </dataValidation>
    <dataValidation type="custom" showDropDown="1" showInputMessage="1" showErrorMessage="1" error="Wprowadzona kwota jest niepoprawna." sqref="D25">
      <formula1>ISNUMBER(D25)</formula1>
    </dataValidation>
    <dataValidation type="custom" showDropDown="1" showInputMessage="1" showErrorMessage="1" error="Wprowadzona kwota jest niepoprawna." sqref="E25">
      <formula1>ISNUMBER(E25)</formula1>
    </dataValidation>
    <dataValidation type="custom" showDropDown="1" showInputMessage="1" showErrorMessage="1" error="Wprowadzona kwota jest niepoprawna." sqref="F25">
      <formula1>ISNUMBER(F25)</formula1>
    </dataValidation>
    <dataValidation type="custom" showDropDown="1" showInputMessage="1" showErrorMessage="1" error="Wprowadzona kwota jest niepoprawna." sqref="G25">
      <formula1>ISNUMBER(G25)</formula1>
    </dataValidation>
    <dataValidation type="custom" showDropDown="1" showInputMessage="1" showErrorMessage="1" error="Wprowadzona kwota jest niepoprawna." sqref="H25">
      <formula1>ISNUMBER(H25)</formula1>
    </dataValidation>
    <dataValidation type="custom" showDropDown="1" showInputMessage="1" showErrorMessage="1" error="Wprowadzona kwota jest niepoprawna." sqref="I25">
      <formula1>ISNUMBER(I25)</formula1>
    </dataValidation>
    <dataValidation type="custom" showDropDown="1" showInputMessage="1" showErrorMessage="1" error="Wprowadzona kwota jest niepoprawna." sqref="B26">
      <formula1>ISNUMBER(B26)</formula1>
    </dataValidation>
    <dataValidation type="custom" showDropDown="1" showInputMessage="1" showErrorMessage="1" error="Wprowadzona kwota jest niepoprawna." sqref="C26">
      <formula1>ISNUMBER(C26)</formula1>
    </dataValidation>
    <dataValidation type="custom" showDropDown="1" showInputMessage="1" showErrorMessage="1" error="Wprowadzona kwota jest niepoprawna." sqref="D26">
      <formula1>ISNUMBER(D26)</formula1>
    </dataValidation>
    <dataValidation type="custom" showDropDown="1" showInputMessage="1" showErrorMessage="1" error="Wprowadzona kwota jest niepoprawna." sqref="E26">
      <formula1>ISNUMBER(E26)</formula1>
    </dataValidation>
    <dataValidation type="custom" showDropDown="1" showInputMessage="1" showErrorMessage="1" error="Wprowadzona kwota jest niepoprawna." sqref="F26">
      <formula1>ISNUMBER(F26)</formula1>
    </dataValidation>
    <dataValidation type="custom" showDropDown="1" showInputMessage="1" showErrorMessage="1" error="Wprowadzona kwota jest niepoprawna." sqref="G26">
      <formula1>ISNUMBER(G26)</formula1>
    </dataValidation>
    <dataValidation type="custom" showDropDown="1" showInputMessage="1" showErrorMessage="1" error="Wprowadzona kwota jest niepoprawna." sqref="H26">
      <formula1>ISNUMBER(H26)</formula1>
    </dataValidation>
    <dataValidation type="custom" showDropDown="1" showInputMessage="1" showErrorMessage="1" error="Wprowadzona kwota jest niepoprawna." sqref="I26">
      <formula1>ISNUMBER(I26)</formula1>
    </dataValidation>
    <dataValidation type="custom" showDropDown="1" showInputMessage="1" showErrorMessage="1" error="Wprowadzona kwota jest niepoprawna." sqref="C27">
      <formula1>ISNUMBER(C27)</formula1>
    </dataValidation>
    <dataValidation type="custom" showDropDown="1" showInputMessage="1" showErrorMessage="1" error="Wprowadzona kwota jest niepoprawna." sqref="D27">
      <formula1>ISNUMBER(D27)</formula1>
    </dataValidation>
    <dataValidation type="custom" showDropDown="1" showInputMessage="1" showErrorMessage="1" error="Wprowadzona kwota jest niepoprawna." sqref="E27">
      <formula1>ISNUMBER(E27)</formula1>
    </dataValidation>
    <dataValidation type="custom" showDropDown="1" showInputMessage="1" showErrorMessage="1" error="Wprowadzona kwota jest niepoprawna." sqref="F27">
      <formula1>ISNUMBER(F27)</formula1>
    </dataValidation>
    <dataValidation type="custom" showDropDown="1" showInputMessage="1" showErrorMessage="1" error="Wprowadzona kwota jest niepoprawna." sqref="G27">
      <formula1>ISNUMBER(G27)</formula1>
    </dataValidation>
    <dataValidation type="custom" showDropDown="1" showInputMessage="1" showErrorMessage="1" error="Wprowadzona kwota jest niepoprawna." sqref="H27">
      <formula1>ISNUMBER(H27)</formula1>
    </dataValidation>
    <dataValidation type="custom" showDropDown="1" showInputMessage="1" showErrorMessage="1" error="Wprowadzona kwota jest niepoprawna." sqref="I27">
      <formula1>ISNUMBER(I27)</formula1>
    </dataValidation>
    <dataValidation type="custom" showDropDown="1" showInputMessage="1" showErrorMessage="1" error="Wprowadzona kwota jest niepoprawna." sqref="B28">
      <formula1>ISNUMBER(B28)</formula1>
    </dataValidation>
    <dataValidation type="custom" showDropDown="1" showInputMessage="1" showErrorMessage="1" error="Wprowadzona kwota jest niepoprawna." sqref="C28">
      <formula1>ISNUMBER(C28)</formula1>
    </dataValidation>
    <dataValidation type="custom" showDropDown="1" showInputMessage="1" showErrorMessage="1" error="Wprowadzona kwota jest niepoprawna." sqref="D28">
      <formula1>ISNUMBER(D28)</formula1>
    </dataValidation>
    <dataValidation type="custom" showDropDown="1" showInputMessage="1" showErrorMessage="1" error="Wprowadzona kwota jest niepoprawna." sqref="E28">
      <formula1>ISNUMBER(E28)</formula1>
    </dataValidation>
    <dataValidation type="custom" showDropDown="1" showInputMessage="1" showErrorMessage="1" error="Wprowadzona kwota jest niepoprawna." sqref="F28">
      <formula1>ISNUMBER(F28)</formula1>
    </dataValidation>
    <dataValidation type="custom" showDropDown="1" showInputMessage="1" showErrorMessage="1" error="Wprowadzona kwota jest niepoprawna." sqref="G28">
      <formula1>ISNUMBER(G28)</formula1>
    </dataValidation>
    <dataValidation type="custom" showDropDown="1" showInputMessage="1" showErrorMessage="1" error="Wprowadzona kwota jest niepoprawna." sqref="H28">
      <formula1>ISNUMBER(H28)</formula1>
    </dataValidation>
    <dataValidation type="custom" showDropDown="1" showInputMessage="1" showErrorMessage="1" error="Wprowadzona kwota jest niepoprawna." sqref="I28">
      <formula1>ISNUMBER(I28)</formula1>
    </dataValidation>
    <dataValidation type="custom" showDropDown="1" showInputMessage="1" showErrorMessage="1" error="Wprowadzona kwota jest niepoprawna." sqref="B29">
      <formula1>ISNUMBER(B29)</formula1>
    </dataValidation>
    <dataValidation type="custom" showDropDown="1" showInputMessage="1" showErrorMessage="1" error="Wprowadzona kwota jest niepoprawna." sqref="C29">
      <formula1>ISNUMBER(C29)</formula1>
    </dataValidation>
    <dataValidation type="custom" showDropDown="1" showInputMessage="1" showErrorMessage="1" error="Wprowadzona kwota jest niepoprawna." sqref="D29">
      <formula1>ISNUMBER(D29)</formula1>
    </dataValidation>
    <dataValidation type="custom" showDropDown="1" showInputMessage="1" showErrorMessage="1" error="Wprowadzona kwota jest niepoprawna." sqref="E29">
      <formula1>ISNUMBER(E29)</formula1>
    </dataValidation>
    <dataValidation type="custom" showDropDown="1" showInputMessage="1" showErrorMessage="1" error="Wprowadzona kwota jest niepoprawna." sqref="F29">
      <formula1>ISNUMBER(F29)</formula1>
    </dataValidation>
    <dataValidation type="custom" showDropDown="1" showInputMessage="1" showErrorMessage="1" error="Wprowadzona kwota jest niepoprawna." sqref="G29">
      <formula1>ISNUMBER(G29)</formula1>
    </dataValidation>
    <dataValidation type="custom" showDropDown="1" showInputMessage="1" showErrorMessage="1" error="Wprowadzona kwota jest niepoprawna." sqref="H29">
      <formula1>ISNUMBER(H29)</formula1>
    </dataValidation>
    <dataValidation type="custom" showDropDown="1" showInputMessage="1" showErrorMessage="1" error="Wprowadzona kwota jest niepoprawna." sqref="I29">
      <formula1>ISNUMBER(I29)</formula1>
    </dataValidation>
    <dataValidation type="custom" showDropDown="1" showInputMessage="1" showErrorMessage="1" error="Wprowadzona kwota jest niepoprawna." sqref="B30">
      <formula1>ISNUMBER(B30)</formula1>
    </dataValidation>
    <dataValidation type="custom" showDropDown="1" showInputMessage="1" showErrorMessage="1" error="Wprowadzona kwota jest niepoprawna." sqref="C30">
      <formula1>ISNUMBER(C30)</formula1>
    </dataValidation>
    <dataValidation type="custom" showDropDown="1" showInputMessage="1" showErrorMessage="1" error="Wprowadzona kwota jest niepoprawna." sqref="D30">
      <formula1>ISNUMBER(D30)</formula1>
    </dataValidation>
    <dataValidation type="custom" showDropDown="1" showInputMessage="1" showErrorMessage="1" error="Wprowadzona kwota jest niepoprawna." sqref="E30">
      <formula1>ISNUMBER(E30)</formula1>
    </dataValidation>
    <dataValidation type="custom" showDropDown="1" showInputMessage="1" showErrorMessage="1" error="Wprowadzona kwota jest niepoprawna." sqref="F30">
      <formula1>ISNUMBER(F30)</formula1>
    </dataValidation>
    <dataValidation type="custom" showDropDown="1" showInputMessage="1" showErrorMessage="1" error="Wprowadzona kwota jest niepoprawna." sqref="G30">
      <formula1>ISNUMBER(G30)</formula1>
    </dataValidation>
    <dataValidation type="custom" showDropDown="1" showInputMessage="1" showErrorMessage="1" error="Wprowadzona kwota jest niepoprawna." sqref="H30">
      <formula1>ISNUMBER(H30)</formula1>
    </dataValidation>
    <dataValidation type="custom" showDropDown="1" showInputMessage="1" showErrorMessage="1" error="Wprowadzona kwota jest niepoprawna." sqref="I30">
      <formula1>ISNUMBER(I30)</formula1>
    </dataValidation>
    <dataValidation type="custom" showDropDown="1" showInputMessage="1" showErrorMessage="1" error="Wprowadzona kwota jest niepoprawna." sqref="B31">
      <formula1>ISNUMBER(B31)</formula1>
    </dataValidation>
    <dataValidation type="custom" showDropDown="1" showInputMessage="1" showErrorMessage="1" error="Wprowadzona kwota jest niepoprawna." sqref="C31">
      <formula1>ISNUMBER(C31)</formula1>
    </dataValidation>
    <dataValidation type="custom" showDropDown="1" showInputMessage="1" showErrorMessage="1" error="Wprowadzona kwota jest niepoprawna." sqref="D31">
      <formula1>ISNUMBER(D31)</formula1>
    </dataValidation>
    <dataValidation type="custom" showDropDown="1" showInputMessage="1" showErrorMessage="1" error="Wprowadzona kwota jest niepoprawna." sqref="E31">
      <formula1>ISNUMBER(E31)</formula1>
    </dataValidation>
    <dataValidation type="custom" showDropDown="1" showInputMessage="1" showErrorMessage="1" error="Wprowadzona kwota jest niepoprawna." sqref="F31">
      <formula1>ISNUMBER(F31)</formula1>
    </dataValidation>
    <dataValidation type="custom" showDropDown="1" showInputMessage="1" showErrorMessage="1" error="Wprowadzona kwota jest niepoprawna." sqref="G31">
      <formula1>ISNUMBER(G31)</formula1>
    </dataValidation>
    <dataValidation type="custom" showDropDown="1" showInputMessage="1" showErrorMessage="1" error="Wprowadzona kwota jest niepoprawna." sqref="H31">
      <formula1>ISNUMBER(H31)</formula1>
    </dataValidation>
    <dataValidation type="custom" showDropDown="1" showInputMessage="1" showErrorMessage="1" error="Wprowadzona kwota jest niepoprawna." sqref="I31">
      <formula1>ISNUMBER(I31)</formula1>
    </dataValidation>
    <dataValidation type="custom" showDropDown="1" showInputMessage="1" showErrorMessage="1" error="Wprowadzona kwota jest niepoprawna." sqref="B32">
      <formula1>ISNUMBER(B32)</formula1>
    </dataValidation>
    <dataValidation type="custom" showDropDown="1" showInputMessage="1" showErrorMessage="1" error="Wprowadzona kwota jest niepoprawna." sqref="C32">
      <formula1>ISNUMBER(C32)</formula1>
    </dataValidation>
    <dataValidation type="custom" showDropDown="1" showInputMessage="1" showErrorMessage="1" error="Wprowadzona kwota jest niepoprawna." sqref="D32">
      <formula1>ISNUMBER(D32)</formula1>
    </dataValidation>
    <dataValidation type="custom" showDropDown="1" showInputMessage="1" showErrorMessage="1" error="Wprowadzona kwota jest niepoprawna." sqref="E32">
      <formula1>ISNUMBER(E32)</formula1>
    </dataValidation>
    <dataValidation type="custom" showDropDown="1" showInputMessage="1" showErrorMessage="1" error="Wprowadzona kwota jest niepoprawna." sqref="F32">
      <formula1>ISNUMBER(F32)</formula1>
    </dataValidation>
    <dataValidation type="custom" showDropDown="1" showInputMessage="1" showErrorMessage="1" error="Wprowadzona kwota jest niepoprawna." sqref="G32">
      <formula1>ISNUMBER(G32)</formula1>
    </dataValidation>
    <dataValidation type="custom" showDropDown="1" showInputMessage="1" showErrorMessage="1" error="Wprowadzona kwota jest niepoprawna." sqref="H32">
      <formula1>ISNUMBER(H32)</formula1>
    </dataValidation>
    <dataValidation type="custom" showDropDown="1" showInputMessage="1" showErrorMessage="1" error="Wprowadzona kwota jest niepoprawna." sqref="I32">
      <formula1>ISNUMBER(I32)</formula1>
    </dataValidation>
    <dataValidation type="custom" showDropDown="1" showInputMessage="1" showErrorMessage="1" error="Wprowadzona kwota jest niepoprawna." sqref="C33">
      <formula1>ISNUMBER(C33)</formula1>
    </dataValidation>
    <dataValidation type="custom" showDropDown="1" showInputMessage="1" showErrorMessage="1" error="Wprowadzona kwota jest niepoprawna." sqref="D33">
      <formula1>ISNUMBER(D33)</formula1>
    </dataValidation>
    <dataValidation type="custom" showDropDown="1" showInputMessage="1" showErrorMessage="1" error="Wprowadzona kwota jest niepoprawna." sqref="E33">
      <formula1>ISNUMBER(E33)</formula1>
    </dataValidation>
    <dataValidation type="custom" showDropDown="1" showInputMessage="1" showErrorMessage="1" error="Wprowadzona kwota jest niepoprawna." sqref="F33">
      <formula1>ISNUMBER(F33)</formula1>
    </dataValidation>
    <dataValidation type="custom" showDropDown="1" showInputMessage="1" showErrorMessage="1" error="Wprowadzona kwota jest niepoprawna." sqref="G33">
      <formula1>ISNUMBER(G33)</formula1>
    </dataValidation>
    <dataValidation type="custom" showDropDown="1" showInputMessage="1" showErrorMessage="1" error="Wprowadzona kwota jest niepoprawna." sqref="H33">
      <formula1>ISNUMBER(H33)</formula1>
    </dataValidation>
    <dataValidation type="custom" showDropDown="1" showInputMessage="1" showErrorMessage="1" error="Wprowadzona kwota jest niepoprawna." sqref="I33">
      <formula1>ISNUMBER(I33)</formula1>
    </dataValidation>
    <dataValidation type="custom" showDropDown="1" showInputMessage="1" showErrorMessage="1" error="Wprowadzona kwota jest niepoprawna." sqref="C34">
      <formula1>ISNUMBER(C34)</formula1>
    </dataValidation>
    <dataValidation type="custom" showDropDown="1" showInputMessage="1" showErrorMessage="1" error="Wprowadzona kwota jest niepoprawna." sqref="D34">
      <formula1>ISNUMBER(D34)</formula1>
    </dataValidation>
    <dataValidation type="custom" showDropDown="1" showInputMessage="1" showErrorMessage="1" error="Wprowadzona kwota jest niepoprawna." sqref="E34">
      <formula1>ISNUMBER(E34)</formula1>
    </dataValidation>
    <dataValidation type="custom" showDropDown="1" showInputMessage="1" showErrorMessage="1" error="Wprowadzona kwota jest niepoprawna." sqref="F34">
      <formula1>ISNUMBER(F34)</formula1>
    </dataValidation>
    <dataValidation type="custom" showDropDown="1" showInputMessage="1" showErrorMessage="1" error="Wprowadzona kwota jest niepoprawna." sqref="G34">
      <formula1>ISNUMBER(G34)</formula1>
    </dataValidation>
    <dataValidation type="custom" showDropDown="1" showInputMessage="1" showErrorMessage="1" error="Wprowadzona kwota jest niepoprawna." sqref="H34">
      <formula1>ISNUMBER(H34)</formula1>
    </dataValidation>
    <dataValidation type="custom" showDropDown="1" showInputMessage="1" showErrorMessage="1" error="Wprowadzona kwota jest niepoprawna." sqref="I34">
      <formula1>ISNUMBER(I34)</formula1>
    </dataValidation>
    <dataValidation type="custom" showDropDown="1" showInputMessage="1" showErrorMessage="1" error="Wprowadzona kwota jest niepoprawna." sqref="C35">
      <formula1>ISNUMBER(C35)</formula1>
    </dataValidation>
    <dataValidation type="custom" showDropDown="1" showInputMessage="1" showErrorMessage="1" error="Wprowadzona kwota jest niepoprawna." sqref="F35">
      <formula1>ISNUMBER(F35)</formula1>
    </dataValidation>
    <dataValidation type="custom" showDropDown="1" showInputMessage="1" showErrorMessage="1" error="Wprowadzona kwota jest niepoprawna." sqref="C36">
      <formula1>ISNUMBER(C36)</formula1>
    </dataValidation>
    <dataValidation type="custom" showDropDown="1" showInputMessage="1" showErrorMessage="1" error="Wprowadzona kwota jest niepoprawna." sqref="F36">
      <formula1>ISNUMBER(F36)</formula1>
    </dataValidation>
    <dataValidation type="custom" showDropDown="1" showInputMessage="1" error="Wartość nie może pozostać pusta._x000d__x000a_Wymagana minimalna długość 1 znaków._x000d__x000a_Wymagana maksymalna długość 3500 znaków._x000d_" prompt="Wartość nie może pozostać pusta._x000d__x000a_Wymagana minimalna długość 1 znaków._x000d__x000a_Wymagana maksymalna długość 3500 znaków._x000d_" sqref="B39">
      <formula1>IF(LEN(B39)&gt;=1,0,1)+IF(LEN(B39)&lt;=3500,0,1)=0</formula1>
    </dataValidation>
    <dataValidation type="custom" showDropDown="1" showInputMessage="1" error="Wartość nie może pozostać pusta._x000d__x000a_Wartość musi być zgodna z formatem zdefiniowanym w XSD._x000d_" prompt="Wartość nie może pozostać pusta._x000d__x000a_Wartość musi być zgodna z formatem zdefiniowanym w XSD._x000d_" sqref="C39">
      <formula1>IF(REGEX.ISMATCH("^([a-zA-Z0-9_\.\-]{5,55})$",C39) = 1,0,1)=0</formula1>
    </dataValidation>
    <dataValidation type="custom" showDropDown="1" showInputMessage="1" showErrorMessage="1" error="Wprowadzona kwota jest niepoprawna." sqref="D39">
      <formula1>ISNUMBER(D39)</formula1>
    </dataValidation>
    <dataValidation type="custom" showDropDown="1" showInputMessage="1" showErrorMessage="1" error="Wprowadzona kwota jest niepoprawna." sqref="E39">
      <formula1>ISNUMBER(E39)</formula1>
    </dataValidation>
    <dataValidation type="custom" showDropDown="1" showInputMessage="1" showErrorMessage="1" error="Wprowadzona kwota jest niepoprawna." sqref="F39">
      <formula1>ISNUMBER(F39)</formula1>
    </dataValidation>
    <dataValidation type="custom" showDropDown="1" showInputMessage="1" showErrorMessage="1" error="Wprowadzona kwota jest niepoprawna." sqref="G39">
      <formula1>ISNUMBER(G39)</formula1>
    </dataValidation>
    <dataValidation type="custom" showDropDown="1" showInputMessage="1" showErrorMessage="1" error="Wprowadzona kwota jest niepoprawna." sqref="H39">
      <formula1>ISNUMBER(H39)</formula1>
    </dataValidation>
    <dataValidation type="custom" showDropDown="1" showInputMessage="1" showErrorMessage="1" error="Wprowadzona kwota jest niepoprawna." sqref="I39">
      <formula1>ISNUMBER(I39)</formula1>
    </dataValidation>
  </dataValidations>
  <printOptions horizontalCentered="1"/>
  <pageMargins left="0.39375" right="0.39375" top="0.8659722" bottom="0.8659722" header="0.2756944" footer="0.2756944"/>
  <pageSetup paperSize="9" orientation="portrait" scale="75" fitToHeight="0"/>
  <headerFooter>
    <oddHeader>&amp;LFundusz Hipoteczny Dom Spółka Akcyjna
00-867 Warszawa ul. Aleja Jana Pawła II 29
NIP: 5272589498&amp;C&amp;A</oddHeader>
    <oddFooter>&amp;LDruk: Symfonia ERP Finanse i Ksiegowosc 2024&amp;RStrona &amp;P z &amp;N</oddFooter>
    <evenHeader>&amp;LFundusz Hipoteczny Dom Spółka Akcyjna
00-867 Warszawa ul. Aleja Jana Pawła II 29
NIP: 5272589498&amp;C&amp;A</evenHeader>
    <evenFooter>&amp;LDruk: Symfonia ERP Finanse i Ksiegowosc 2024&amp;RStrona &amp;P z &amp;N</evenFooter>
    <firstHeader>&amp;LFundusz Hipoteczny Dom Spółka Akcyjna
00-867 Warszawa ul. Aleja Jana Pawła II 29
NIP: 5272589498&amp;C&amp;A</firstHeader>
    <firstFooter>&amp;LDruk: Symfonia ERP Finanse i Ksiegowosc 2024&amp;RStrona &amp;P z &amp;N</firstFooter>
  </headerFooter>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5637A68C16B6C4FBD7EE1440259327A" ma:contentTypeVersion="6" ma:contentTypeDescription="Utwórz nowy dokument." ma:contentTypeScope="" ma:versionID="2023e2c8cbbb938cab76fca56764b8bd">
  <xsd:schema xmlns:xsd="http://www.w3.org/2001/XMLSchema" xmlns:xs="http://www.w3.org/2001/XMLSchema" xmlns:p="http://schemas.microsoft.com/office/2006/metadata/properties" xmlns:ns2="27f5ac0e-ff13-4bf2-8d87-f8fe3ec81a05" xmlns:ns3="003352e2-9243-47d2-93c9-7e6fb19394d2" targetNamespace="http://schemas.microsoft.com/office/2006/metadata/properties" ma:root="true" ma:fieldsID="a5d0afbd9366aea9c09c19ff0f673e2a" ns2:_="" ns3:_="">
    <xsd:import namespace="27f5ac0e-ff13-4bf2-8d87-f8fe3ec81a05"/>
    <xsd:import namespace="003352e2-9243-47d2-93c9-7e6fb19394d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5ac0e-ff13-4bf2-8d87-f8fe3ec81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3352e2-9243-47d2-93c9-7e6fb19394d2"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0E7CAE-8F11-432A-AFA2-809ABC9E1F0E}"/>
</file>

<file path=customXml/itemProps2.xml><?xml version="1.0" encoding="utf-8"?>
<ds:datastoreItem xmlns:ds="http://schemas.openxmlformats.org/officeDocument/2006/customXml" ds:itemID="{D43CACCD-4045-4716-84A3-18E3A870BCD4}"/>
</file>

<file path=docProps/app.xml><?xml version="1.0" encoding="utf-8"?>
<Properties xmlns="http://schemas.openxmlformats.org/officeDocument/2006/extended-properties"/>
</file>

<file path=docProps/core.xml><?xml version="1.0" encoding="utf-8"?>
<cp:coreProperties xmlns:dc="http://purl.org/dc/elements/1.1/" xmlns:dcterms="http://purl.org/dc/terms/" xmlns:xsi="http://www.w3.org/2001/XMLSchema-instance" xmlns:cp="http://schemas.openxmlformats.org/package/2006/metadata/core-properties">
  <dc:creator>Dominik Maciejak</dc:creator>
  <cp:lastModifiedBy>Dominik Maciejak</cp:lastModifiedBy>
  <dcterms:created xsi:type="dcterms:W3CDTF">2024-03-18T10:35:04Z</dcterms:created>
  <dcterms:modified xsi:type="dcterms:W3CDTF">2024-03-18T11:07:01Z</dcterms:modified>
</cp:coreProperties>
</file>